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ocuments\Bruno Loisirs\SPQR\"/>
    </mc:Choice>
  </mc:AlternateContent>
  <xr:revisionPtr revIDLastSave="0" documentId="8_{11998802-5964-4C71-9C17-B9EC439377FB}" xr6:coauthVersionLast="43" xr6:coauthVersionMax="43" xr10:uidLastSave="{00000000-0000-0000-0000-000000000000}"/>
  <bookViews>
    <workbookView xWindow="-120" yWindow="-120" windowWidth="25440" windowHeight="15390" activeTab="3" xr2:uid="{00000000-000D-0000-FFFF-FFFF00000000}"/>
  </bookViews>
  <sheets>
    <sheet name="Feuil1" sheetId="1" r:id="rId1"/>
    <sheet name="Feuil2" sheetId="2" r:id="rId2"/>
    <sheet name="Romains" sheetId="3" r:id="rId3"/>
    <sheet name="vierge" sheetId="4" r:id="rId4"/>
  </sheets>
  <definedNames>
    <definedName name="_xlnm.Print_Area" localSheetId="2">Romains!$A$1:$M$58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5" i="4" l="1"/>
  <c r="AB55" i="4" s="1"/>
  <c r="AB43" i="4"/>
  <c r="Z43" i="4"/>
  <c r="M43" i="4"/>
  <c r="X43" i="4" s="1"/>
  <c r="M31" i="4"/>
  <c r="AB31" i="4" s="1"/>
  <c r="M19" i="4"/>
  <c r="AB19" i="4" s="1"/>
  <c r="M7" i="4"/>
  <c r="AB7" i="4" s="1"/>
  <c r="Z43" i="3"/>
  <c r="AB43" i="3"/>
  <c r="X43" i="3"/>
  <c r="Z1" i="3"/>
  <c r="AB1" i="3"/>
  <c r="X1" i="3"/>
  <c r="AB55" i="3"/>
  <c r="AB31" i="3"/>
  <c r="AB19" i="3"/>
  <c r="AB7" i="3"/>
  <c r="Z55" i="3"/>
  <c r="Z31" i="3"/>
  <c r="Z19" i="3"/>
  <c r="Z7" i="3"/>
  <c r="X55" i="3"/>
  <c r="X31" i="3"/>
  <c r="X19" i="3"/>
  <c r="X7" i="3"/>
  <c r="K2" i="3"/>
  <c r="N1" i="3"/>
  <c r="M31" i="3"/>
  <c r="M19" i="3"/>
  <c r="M7" i="3"/>
  <c r="AB1" i="4" l="1"/>
  <c r="X7" i="4"/>
  <c r="X19" i="4"/>
  <c r="X31" i="4"/>
  <c r="X55" i="4"/>
  <c r="Z7" i="4"/>
  <c r="Z19" i="4"/>
  <c r="Z31" i="4"/>
  <c r="Z55" i="4"/>
  <c r="M3" i="4"/>
  <c r="N1" i="4" s="1"/>
  <c r="K2" i="4" s="1"/>
  <c r="M55" i="3"/>
  <c r="M43" i="3"/>
  <c r="O49" i="1"/>
  <c r="O48" i="1"/>
  <c r="O47" i="1"/>
  <c r="O46" i="1"/>
  <c r="N45" i="1"/>
  <c r="O45" i="1" s="1"/>
  <c r="O43" i="1" s="1"/>
  <c r="O44" i="1"/>
  <c r="K43" i="1"/>
  <c r="O36" i="1"/>
  <c r="O35" i="1"/>
  <c r="O34" i="1"/>
  <c r="O33" i="1"/>
  <c r="O32" i="1"/>
  <c r="O31" i="1"/>
  <c r="O30" i="1"/>
  <c r="O29" i="1"/>
  <c r="O28" i="1" s="1"/>
  <c r="K28" i="1"/>
  <c r="E26" i="1"/>
  <c r="E25" i="1"/>
  <c r="O22" i="1"/>
  <c r="E22" i="1"/>
  <c r="O21" i="1"/>
  <c r="O20" i="1"/>
  <c r="O19" i="1"/>
  <c r="O18" i="1"/>
  <c r="O17" i="1"/>
  <c r="N17" i="1"/>
  <c r="O16" i="1"/>
  <c r="E16" i="1"/>
  <c r="O15" i="1"/>
  <c r="O14" i="1" s="1"/>
  <c r="E15" i="1"/>
  <c r="D15" i="1"/>
  <c r="K14" i="1"/>
  <c r="E14" i="1"/>
  <c r="E13" i="1"/>
  <c r="E12" i="1"/>
  <c r="E11" i="1"/>
  <c r="E8" i="1"/>
  <c r="E7" i="1"/>
  <c r="E6" i="1"/>
  <c r="E5" i="1"/>
  <c r="Z1" i="4" l="1"/>
  <c r="X1" i="4"/>
  <c r="M3" i="3"/>
</calcChain>
</file>

<file path=xl/sharedStrings.xml><?xml version="1.0" encoding="utf-8"?>
<sst xmlns="http://schemas.openxmlformats.org/spreadsheetml/2006/main" count="563" uniqueCount="190">
  <si>
    <t>legionnaire du gondor,,,</t>
  </si>
  <si>
    <t>Archers</t>
  </si>
  <si>
    <t>heros du gondor</t>
  </si>
  <si>
    <t>Orc</t>
  </si>
  <si>
    <t>archers orc</t>
  </si>
  <si>
    <t>M</t>
  </si>
  <si>
    <t>tir</t>
  </si>
  <si>
    <t>Melee</t>
  </si>
  <si>
    <t>atta</t>
  </si>
  <si>
    <t>Agility</t>
  </si>
  <si>
    <t xml:space="preserve">bravery </t>
  </si>
  <si>
    <t>armor</t>
  </si>
  <si>
    <t>Pv</t>
  </si>
  <si>
    <t>heros orc</t>
  </si>
  <si>
    <t xml:space="preserve">Heros1 </t>
  </si>
  <si>
    <t xml:space="preserve">  </t>
  </si>
  <si>
    <t>chaman</t>
  </si>
  <si>
    <t>Heros2</t>
  </si>
  <si>
    <t>bouclier + linothorax + L Lance
hawke eye + dicing with fate</t>
  </si>
  <si>
    <t>Heros3</t>
  </si>
  <si>
    <t xml:space="preserve">gd bouclier + </t>
  </si>
  <si>
    <t>Cavaliers</t>
  </si>
  <si>
    <t>archers</t>
  </si>
  <si>
    <t>peltastes</t>
  </si>
  <si>
    <t>casque + javelot + epée</t>
  </si>
  <si>
    <t>psiloii</t>
  </si>
  <si>
    <t xml:space="preserve"> javelotx3</t>
  </si>
  <si>
    <t>hoplites</t>
  </si>
  <si>
    <t>Linothorax + gd bouclier + L Lance</t>
  </si>
  <si>
    <t>bouclier + linothorax + L Lance+ cheval</t>
  </si>
  <si>
    <t>Infantry Minion 5" +1 +3 2D +1 +3 +2 2</t>
  </si>
  <si>
    <t>hilot</t>
  </si>
  <si>
    <t>fronde</t>
  </si>
  <si>
    <t>Spartan</t>
  </si>
  <si>
    <t>Linothorax+ gd bouclier + L Lance</t>
  </si>
  <si>
    <t>Periekoi</t>
  </si>
  <si>
    <t>casque+ gd bouclier + L Lance</t>
  </si>
  <si>
    <t>A Hero may re-roll all failed Will to Fight checks.</t>
  </si>
  <si>
    <t>TYPE MOVE RANGED MELEE MELEE</t>
  </si>
  <si>
    <t>DICE AGILITY BRAVERY ARMOUR WOUNDS</t>
  </si>
  <si>
    <t>Infantry Hero 5" +1 +3 2D +3 +4 +2 3</t>
  </si>
  <si>
    <t>HOPLITE Denarii</t>
  </si>
  <si>
    <t>Spartan warriors became legendary in their own lifetimes, and Sparta was the only city state to train professional</t>
  </si>
  <si>
    <t>soldiers in a standing army. Everything about Spartan society was done for the good of the state and their warriors</t>
  </si>
  <si>
    <t>dedicated themselves to finding the perfect death in service to Sparta.</t>
  </si>
  <si>
    <t>Equipment: Large Shield, Linothorax, Long Spear</t>
  </si>
  <si>
    <t>Options</t>
  </si>
  <si>
    <t>• Replace Linothoraxes with Cuirasses for 10</t>
  </si>
  <si>
    <t>Denarii each</t>
  </si>
  <si>
    <t>• Purchase Arrow Aprons for 1 Denarius each</t>
  </si>
  <si>
    <t>• Purchase Swords for 3 Denarii each</t>
  </si>
  <si>
    <t>• One model in each unit may purchase</t>
  </si>
  <si>
    <t>a Horn for 10 Denarii</t>
  </si>
  <si>
    <t>For Sparta!</t>
  </si>
  <si>
    <t>Hoplites may re-roll all failed Will to Fight checks.</t>
  </si>
  <si>
    <t>Phalanx</t>
  </si>
  <si>
    <t>A unit of ten or more Hoplites may use the Phalanx rule on pages 21-23.</t>
  </si>
  <si>
    <t>SPARTA</t>
  </si>
  <si>
    <t>n° unité</t>
  </si>
  <si>
    <t>nom</t>
  </si>
  <si>
    <t>Move</t>
  </si>
  <si>
    <t>Range</t>
  </si>
  <si>
    <t>dice</t>
  </si>
  <si>
    <t>type</t>
  </si>
  <si>
    <t>nombre</t>
  </si>
  <si>
    <t>Bravery</t>
  </si>
  <si>
    <t>Wound</t>
  </si>
  <si>
    <t>C.U</t>
  </si>
  <si>
    <t>cout</t>
  </si>
  <si>
    <t>Armement</t>
  </si>
  <si>
    <t>Armure</t>
  </si>
  <si>
    <t>Autre équipent</t>
  </si>
  <si>
    <t>Bouclier</t>
  </si>
  <si>
    <t>talent</t>
  </si>
  <si>
    <t>niveau de heros</t>
  </si>
  <si>
    <t>Armes</t>
  </si>
  <si>
    <t>dague</t>
  </si>
  <si>
    <t>javelot x1</t>
  </si>
  <si>
    <t>javelot x2</t>
  </si>
  <si>
    <t>javelot x3</t>
  </si>
  <si>
    <t xml:space="preserve">Longue lance </t>
  </si>
  <si>
    <t>épée</t>
  </si>
  <si>
    <t>lance courte</t>
  </si>
  <si>
    <t xml:space="preserve">fronde </t>
  </si>
  <si>
    <t>arc</t>
  </si>
  <si>
    <t>pierre</t>
  </si>
  <si>
    <t>poings</t>
  </si>
  <si>
    <t>-</t>
  </si>
  <si>
    <t>petit bouclier</t>
  </si>
  <si>
    <t>grand bouclier</t>
  </si>
  <si>
    <t>targe</t>
  </si>
  <si>
    <t>peau de bête +1</t>
  </si>
  <si>
    <t>chemise de maille +3</t>
  </si>
  <si>
    <t>cuirasse +3</t>
  </si>
  <si>
    <t>armure de cuir +1</t>
  </si>
  <si>
    <t>linothorax +2</t>
  </si>
  <si>
    <t>lorica +3</t>
  </si>
  <si>
    <t>armure d'écaille +2</t>
  </si>
  <si>
    <t>FACTION</t>
  </si>
  <si>
    <t>nom de la warband</t>
  </si>
  <si>
    <t>Heros</t>
  </si>
  <si>
    <t>Minion à pied</t>
  </si>
  <si>
    <t>Minion cavalier</t>
  </si>
  <si>
    <t>casque +1</t>
  </si>
  <si>
    <t>Faction</t>
  </si>
  <si>
    <t>Athenes</t>
  </si>
  <si>
    <t xml:space="preserve">Sparte </t>
  </si>
  <si>
    <t>Romains de cesar</t>
  </si>
  <si>
    <t>Gaulois</t>
  </si>
  <si>
    <t>tresor</t>
  </si>
  <si>
    <t>Armor</t>
  </si>
  <si>
    <t>talents</t>
  </si>
  <si>
    <t xml:space="preserve"> </t>
  </si>
  <si>
    <t>legionnaires</t>
  </si>
  <si>
    <t>trompette</t>
  </si>
  <si>
    <t>Pilum</t>
  </si>
  <si>
    <t>Exp de heros</t>
  </si>
  <si>
    <t xml:space="preserve">a-Eye of the hawk </t>
  </si>
  <si>
    <t xml:space="preserve">a-Crippling shot </t>
  </si>
  <si>
    <t>a-Precison shot</t>
  </si>
  <si>
    <t>a-critical shot</t>
  </si>
  <si>
    <t>a-armor cracker</t>
  </si>
  <si>
    <t xml:space="preserve">a-1 arrow / 1 kill </t>
  </si>
  <si>
    <t>b-dicing with fate</t>
  </si>
  <si>
    <t>b-fate's companion</t>
  </si>
  <si>
    <t>b-fate's Master</t>
  </si>
  <si>
    <t>c-ditry fighting</t>
  </si>
  <si>
    <t>c-piercing thrust</t>
  </si>
  <si>
    <t>c- knock down</t>
  </si>
  <si>
    <t>d-divine luck</t>
  </si>
  <si>
    <t>d-bessed at birth</t>
  </si>
  <si>
    <t>e-about face</t>
  </si>
  <si>
    <t>e-push back</t>
  </si>
  <si>
    <t>e-fight in the shade</t>
  </si>
  <si>
    <t>e-as one</t>
  </si>
  <si>
    <t>f-Mighty blow</t>
  </si>
  <si>
    <t>f-Decapitation</t>
  </si>
  <si>
    <t>f-horse worrier</t>
  </si>
  <si>
    <t>g-accurate</t>
  </si>
  <si>
    <t>g-head shot</t>
  </si>
  <si>
    <t>g-sling of fire</t>
  </si>
  <si>
    <t>h-careless charge</t>
  </si>
  <si>
    <t>h-blood drunk</t>
  </si>
  <si>
    <t>h-thundering charge</t>
  </si>
  <si>
    <t>i-healing hand</t>
  </si>
  <si>
    <t>i-Medicus</t>
  </si>
  <si>
    <t>i-Physician</t>
  </si>
  <si>
    <t>j-buckle the line</t>
  </si>
  <si>
    <t>j-horsemanship</t>
  </si>
  <si>
    <t>j-cantabrian cicle</t>
  </si>
  <si>
    <t>j-galloping thunder</t>
  </si>
  <si>
    <t>j-parthian shot</t>
  </si>
  <si>
    <t>k-voice of command</t>
  </si>
  <si>
    <t>k-loyal bodygard</t>
  </si>
  <si>
    <t>k-motiviation</t>
  </si>
  <si>
    <t>k-inspire and elevate</t>
  </si>
  <si>
    <t>k-battlefield control</t>
  </si>
  <si>
    <t>l-Inspire</t>
  </si>
  <si>
    <t>l-heroic rush</t>
  </si>
  <si>
    <t>l-die hard</t>
  </si>
  <si>
    <t>l-die harder</t>
  </si>
  <si>
    <t>m-shield bash</t>
  </si>
  <si>
    <t>m-shieldwall</t>
  </si>
  <si>
    <t>m-shield of steel</t>
  </si>
  <si>
    <t>n-light foot</t>
  </si>
  <si>
    <t>n-quick dodge</t>
  </si>
  <si>
    <t>n-well planted</t>
  </si>
  <si>
    <t>n-back at ya</t>
  </si>
  <si>
    <t>o-wall of iron</t>
  </si>
  <si>
    <t>o-now you see me</t>
  </si>
  <si>
    <t>o-web of death</t>
  </si>
  <si>
    <t>o-lethal blade</t>
  </si>
  <si>
    <t>o-blade master</t>
  </si>
  <si>
    <t>o-darting blade</t>
  </si>
  <si>
    <t>o-number cont nothing</t>
  </si>
  <si>
    <t>p-hammer of the gods</t>
  </si>
  <si>
    <t>p-mightest swing</t>
  </si>
  <si>
    <t>p-mightest blow</t>
  </si>
  <si>
    <t>q-rain of blade</t>
  </si>
  <si>
    <t>q-storm of blade</t>
  </si>
  <si>
    <t>q-hurricane of blade</t>
  </si>
  <si>
    <t>r-war cry</t>
  </si>
  <si>
    <t>r-demoralise</t>
  </si>
  <si>
    <t>La Legion Bleue</t>
  </si>
  <si>
    <t>Archers cretois</t>
  </si>
  <si>
    <t>partie1</t>
  </si>
  <si>
    <t>perte</t>
  </si>
  <si>
    <t>partie2</t>
  </si>
  <si>
    <t>partie3</t>
  </si>
  <si>
    <t>cMut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</si>
</sst>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''&quot;"/>
    <numFmt numFmtId="165" formatCode="&quot;+&quot;#"/>
  </numFmts>
  <fonts count="4" x14ac:knownFonts="1"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4" borderId="0" xfId="0" applyFill="1"/>
    <xf numFmtId="0" fontId="0" fillId="4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0" xfId="0" applyFill="1" applyBorder="1"/>
    <xf numFmtId="0" fontId="2" fillId="0" borderId="1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0" xfId="0" applyFill="1"/>
    <xf numFmtId="0" fontId="0" fillId="0" borderId="5" xfId="0" applyBorder="1" applyAlignment="1">
      <alignment horizontal="left"/>
    </xf>
    <xf numFmtId="0" fontId="0" fillId="0" borderId="0" xfId="0" applyAlignment="1"/>
    <xf numFmtId="0" fontId="0" fillId="0" borderId="0" xfId="0" applyFill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7" borderId="1" xfId="0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2" xfId="0" applyBorder="1"/>
    <xf numFmtId="0" fontId="0" fillId="8" borderId="21" xfId="0" applyFill="1" applyBorder="1"/>
    <xf numFmtId="0" fontId="0" fillId="8" borderId="22" xfId="0" applyFill="1" applyBorder="1"/>
    <xf numFmtId="0" fontId="0" fillId="8" borderId="23" xfId="0" applyFill="1" applyBorder="1"/>
    <xf numFmtId="0" fontId="0" fillId="0" borderId="0" xfId="0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X49"/>
  <sheetViews>
    <sheetView workbookViewId="0">
      <selection activeCell="F22" sqref="F22"/>
    </sheetView>
  </sheetViews>
  <sheetFormatPr baseColWidth="10" defaultRowHeight="15" x14ac:dyDescent="0.25"/>
  <cols>
    <col min="1" max="2" width="11.42578125" customWidth="1"/>
    <col min="3" max="3" width="22.5703125" bestFit="1" customWidth="1"/>
    <col min="4" max="15" width="11.42578125" customWidth="1"/>
    <col min="16" max="16" width="50.5703125" customWidth="1"/>
    <col min="17" max="17" width="11.42578125" customWidth="1"/>
  </cols>
  <sheetData>
    <row r="5" spans="2:24" x14ac:dyDescent="0.25">
      <c r="E5">
        <f>SUM(E6:G8)</f>
        <v>495</v>
      </c>
    </row>
    <row r="6" spans="2:24" x14ac:dyDescent="0.25">
      <c r="B6">
        <v>10</v>
      </c>
      <c r="C6" t="s">
        <v>0</v>
      </c>
      <c r="D6">
        <v>27</v>
      </c>
      <c r="E6">
        <f>D6*B6</f>
        <v>270</v>
      </c>
      <c r="F6">
        <v>10</v>
      </c>
    </row>
    <row r="7" spans="2:24" x14ac:dyDescent="0.25">
      <c r="B7">
        <v>5</v>
      </c>
      <c r="C7" t="s">
        <v>1</v>
      </c>
      <c r="D7">
        <v>11</v>
      </c>
      <c r="E7">
        <f>D7*B7</f>
        <v>55</v>
      </c>
    </row>
    <row r="8" spans="2:24" x14ac:dyDescent="0.25">
      <c r="B8">
        <v>2</v>
      </c>
      <c r="C8" t="s">
        <v>2</v>
      </c>
      <c r="D8">
        <v>80</v>
      </c>
      <c r="E8">
        <f>D8*B8</f>
        <v>160</v>
      </c>
    </row>
    <row r="11" spans="2:24" x14ac:dyDescent="0.25">
      <c r="E11">
        <f>SUM(E12:E16)</f>
        <v>498</v>
      </c>
    </row>
    <row r="12" spans="2:24" x14ac:dyDescent="0.25">
      <c r="B12">
        <v>11</v>
      </c>
      <c r="C12" t="s">
        <v>3</v>
      </c>
      <c r="D12">
        <v>13</v>
      </c>
      <c r="E12">
        <f>D12*B12</f>
        <v>143</v>
      </c>
      <c r="F12">
        <v>10</v>
      </c>
    </row>
    <row r="13" spans="2:24" x14ac:dyDescent="0.25">
      <c r="B13">
        <v>11</v>
      </c>
      <c r="C13" t="s">
        <v>3</v>
      </c>
      <c r="D13">
        <v>13</v>
      </c>
      <c r="E13">
        <f>D13*B13</f>
        <v>143</v>
      </c>
    </row>
    <row r="14" spans="2:24" x14ac:dyDescent="0.25">
      <c r="B14">
        <v>5</v>
      </c>
      <c r="C14" t="s">
        <v>4</v>
      </c>
      <c r="D14">
        <v>12</v>
      </c>
      <c r="E14">
        <f>D14*B14</f>
        <v>60</v>
      </c>
      <c r="K14">
        <f>SUM(K15:K22)</f>
        <v>28</v>
      </c>
      <c r="O14">
        <f>SUM(O15:O22)</f>
        <v>499</v>
      </c>
      <c r="Q14" s="1" t="s">
        <v>5</v>
      </c>
      <c r="R14" s="1" t="s">
        <v>6</v>
      </c>
      <c r="S14" s="1" t="s">
        <v>7</v>
      </c>
      <c r="T14" s="1" t="s">
        <v>8</v>
      </c>
      <c r="U14" s="1" t="s">
        <v>9</v>
      </c>
      <c r="V14" s="1" t="s">
        <v>10</v>
      </c>
      <c r="W14" s="1" t="s">
        <v>11</v>
      </c>
      <c r="X14" s="1" t="s">
        <v>12</v>
      </c>
    </row>
    <row r="15" spans="2:24" s="2" customFormat="1" x14ac:dyDescent="0.25">
      <c r="B15" s="2">
        <v>1</v>
      </c>
      <c r="C15" s="2" t="s">
        <v>13</v>
      </c>
      <c r="D15" s="2">
        <f>45+32</f>
        <v>77</v>
      </c>
      <c r="E15" s="2">
        <f>D15*B15</f>
        <v>77</v>
      </c>
      <c r="K15" s="2">
        <v>0</v>
      </c>
      <c r="L15" s="2" t="s">
        <v>14</v>
      </c>
      <c r="M15" s="2">
        <v>50</v>
      </c>
      <c r="N15" s="2">
        <v>50</v>
      </c>
      <c r="O15" s="2">
        <f>(N15+M15)*K15</f>
        <v>0</v>
      </c>
      <c r="P15" s="3" t="s">
        <v>15</v>
      </c>
      <c r="Q15" s="4">
        <v>12</v>
      </c>
      <c r="R15" s="4">
        <v>1</v>
      </c>
      <c r="S15" s="4">
        <v>2</v>
      </c>
      <c r="T15" s="4">
        <v>2</v>
      </c>
      <c r="U15" s="4">
        <v>1</v>
      </c>
      <c r="V15" s="4">
        <v>3</v>
      </c>
      <c r="W15" s="5">
        <v>2</v>
      </c>
      <c r="X15" s="5">
        <v>4</v>
      </c>
    </row>
    <row r="16" spans="2:24" s="2" customFormat="1" ht="30" x14ac:dyDescent="0.25">
      <c r="B16" s="2">
        <v>1</v>
      </c>
      <c r="C16" s="2" t="s">
        <v>16</v>
      </c>
      <c r="D16" s="2">
        <v>75</v>
      </c>
      <c r="E16" s="2">
        <f>D16*B16</f>
        <v>75</v>
      </c>
      <c r="K16" s="2">
        <v>1</v>
      </c>
      <c r="L16" s="2" t="s">
        <v>17</v>
      </c>
      <c r="M16" s="2">
        <v>50</v>
      </c>
      <c r="N16" s="2">
        <v>15</v>
      </c>
      <c r="O16" s="2">
        <f>(N16+M16)*K16</f>
        <v>65</v>
      </c>
      <c r="P16" s="3" t="s">
        <v>18</v>
      </c>
      <c r="Q16" s="5">
        <v>6</v>
      </c>
      <c r="R16" s="5">
        <v>2</v>
      </c>
      <c r="S16" s="6">
        <v>2</v>
      </c>
      <c r="T16" s="6">
        <v>2</v>
      </c>
      <c r="U16" s="4">
        <v>1</v>
      </c>
      <c r="V16" s="4">
        <v>3</v>
      </c>
      <c r="W16" s="4">
        <v>2</v>
      </c>
      <c r="X16" s="4">
        <v>2</v>
      </c>
    </row>
    <row r="17" spans="4:24" s="2" customFormat="1" x14ac:dyDescent="0.25">
      <c r="K17" s="2">
        <v>1</v>
      </c>
      <c r="L17" s="2" t="s">
        <v>19</v>
      </c>
      <c r="M17" s="2">
        <v>50</v>
      </c>
      <c r="N17" s="2">
        <f>5+4+3</f>
        <v>12</v>
      </c>
      <c r="O17" s="2">
        <f t="shared" ref="O17:O22" si="0">N17+M17*K17</f>
        <v>62</v>
      </c>
      <c r="P17" s="2" t="s">
        <v>20</v>
      </c>
      <c r="Q17" s="4"/>
      <c r="R17" s="4"/>
      <c r="S17" s="4"/>
      <c r="T17" s="4"/>
      <c r="U17" s="4"/>
      <c r="V17" s="4"/>
      <c r="W17" s="4"/>
      <c r="X17" s="4"/>
    </row>
    <row r="18" spans="4:24" s="2" customFormat="1" x14ac:dyDescent="0.25">
      <c r="K18" s="2">
        <v>0</v>
      </c>
      <c r="L18" s="2" t="s">
        <v>21</v>
      </c>
      <c r="M18" s="2">
        <v>22</v>
      </c>
      <c r="O18" s="2">
        <f t="shared" si="0"/>
        <v>0</v>
      </c>
      <c r="Q18" s="4">
        <v>6</v>
      </c>
      <c r="R18" s="4">
        <v>1</v>
      </c>
      <c r="S18" s="4">
        <v>1</v>
      </c>
      <c r="T18" s="4">
        <v>2</v>
      </c>
      <c r="U18" s="4">
        <v>0</v>
      </c>
      <c r="V18" s="4">
        <v>2</v>
      </c>
      <c r="W18" s="4">
        <v>1</v>
      </c>
      <c r="X18" s="4">
        <v>2</v>
      </c>
    </row>
    <row r="19" spans="4:24" s="2" customFormat="1" x14ac:dyDescent="0.25">
      <c r="K19" s="2">
        <v>0</v>
      </c>
      <c r="L19" s="2" t="s">
        <v>22</v>
      </c>
      <c r="M19" s="2">
        <v>10</v>
      </c>
      <c r="O19" s="2">
        <f t="shared" si="0"/>
        <v>0</v>
      </c>
      <c r="Q19" s="4">
        <v>6</v>
      </c>
      <c r="R19" s="4">
        <v>1</v>
      </c>
      <c r="S19" s="4">
        <v>1</v>
      </c>
      <c r="T19" s="4">
        <v>1</v>
      </c>
      <c r="U19" s="4">
        <v>0</v>
      </c>
      <c r="V19" s="4">
        <v>1</v>
      </c>
      <c r="W19" s="4">
        <v>0</v>
      </c>
      <c r="X19" s="4">
        <v>1</v>
      </c>
    </row>
    <row r="20" spans="4:24" s="2" customFormat="1" x14ac:dyDescent="0.25">
      <c r="K20" s="2">
        <v>14</v>
      </c>
      <c r="L20" s="2" t="s">
        <v>23</v>
      </c>
      <c r="M20" s="2">
        <v>12</v>
      </c>
      <c r="O20" s="2">
        <f t="shared" si="0"/>
        <v>168</v>
      </c>
      <c r="P20" s="2" t="s">
        <v>24</v>
      </c>
      <c r="Q20" s="4">
        <v>6</v>
      </c>
      <c r="R20" s="4">
        <v>2</v>
      </c>
      <c r="S20" s="4">
        <v>1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</row>
    <row r="21" spans="4:24" s="2" customFormat="1" x14ac:dyDescent="0.25">
      <c r="K21" s="2">
        <v>0</v>
      </c>
      <c r="L21" s="2" t="s">
        <v>25</v>
      </c>
      <c r="M21" s="2">
        <v>7</v>
      </c>
      <c r="O21" s="2">
        <f t="shared" si="0"/>
        <v>0</v>
      </c>
      <c r="P21" s="2" t="s">
        <v>26</v>
      </c>
      <c r="Q21" s="4">
        <v>6</v>
      </c>
      <c r="R21" s="4">
        <v>1</v>
      </c>
      <c r="S21" s="4">
        <v>1</v>
      </c>
      <c r="T21" s="4">
        <v>1</v>
      </c>
      <c r="U21" s="4">
        <v>0</v>
      </c>
      <c r="V21" s="4">
        <v>1</v>
      </c>
      <c r="W21" s="4">
        <v>0</v>
      </c>
      <c r="X21" s="4">
        <v>1</v>
      </c>
    </row>
    <row r="22" spans="4:24" x14ac:dyDescent="0.25">
      <c r="D22">
        <v>28</v>
      </c>
      <c r="E22">
        <f>D22*56</f>
        <v>1568</v>
      </c>
      <c r="K22">
        <v>12</v>
      </c>
      <c r="L22" t="s">
        <v>27</v>
      </c>
      <c r="M22">
        <v>17</v>
      </c>
      <c r="O22">
        <f t="shared" si="0"/>
        <v>204</v>
      </c>
      <c r="P22" t="s">
        <v>28</v>
      </c>
      <c r="Q22" s="1">
        <v>5</v>
      </c>
      <c r="R22" s="1">
        <v>1</v>
      </c>
      <c r="S22" s="1">
        <v>2</v>
      </c>
      <c r="T22" s="1">
        <v>2</v>
      </c>
      <c r="U22" s="1">
        <v>1</v>
      </c>
      <c r="V22" s="1">
        <v>1</v>
      </c>
      <c r="W22" s="1">
        <v>2</v>
      </c>
      <c r="X22" s="4">
        <v>1</v>
      </c>
    </row>
    <row r="25" spans="4:24" x14ac:dyDescent="0.25">
      <c r="D25">
        <v>1700</v>
      </c>
      <c r="E25">
        <f>D25/28</f>
        <v>60.714285714285715</v>
      </c>
    </row>
    <row r="26" spans="4:24" x14ac:dyDescent="0.25">
      <c r="D26">
        <v>14</v>
      </c>
      <c r="E26">
        <f>D26*E25</f>
        <v>850</v>
      </c>
    </row>
    <row r="28" spans="4:24" x14ac:dyDescent="0.25">
      <c r="K28">
        <f>SUM(K29:K36)</f>
        <v>53</v>
      </c>
      <c r="O28">
        <f>SUM(O29:O36)</f>
        <v>1021</v>
      </c>
      <c r="Q28" s="1" t="s">
        <v>5</v>
      </c>
      <c r="R28" s="1" t="s">
        <v>6</v>
      </c>
      <c r="S28" s="1" t="s">
        <v>7</v>
      </c>
      <c r="T28" s="1" t="s">
        <v>8</v>
      </c>
      <c r="U28" s="1" t="s">
        <v>9</v>
      </c>
      <c r="V28" s="1" t="s">
        <v>10</v>
      </c>
      <c r="W28" s="1" t="s">
        <v>11</v>
      </c>
      <c r="X28" s="1" t="s">
        <v>12</v>
      </c>
    </row>
    <row r="29" spans="4:24" x14ac:dyDescent="0.25">
      <c r="K29" s="2">
        <v>1</v>
      </c>
      <c r="L29" s="2" t="s">
        <v>14</v>
      </c>
      <c r="M29" s="2">
        <v>50</v>
      </c>
      <c r="N29" s="2">
        <v>55</v>
      </c>
      <c r="O29" s="2">
        <f>N29+M29*K29</f>
        <v>105</v>
      </c>
      <c r="P29" s="3" t="s">
        <v>29</v>
      </c>
      <c r="Q29" s="4">
        <v>12</v>
      </c>
      <c r="R29" s="4">
        <v>1</v>
      </c>
      <c r="S29" s="4">
        <v>2</v>
      </c>
      <c r="T29" s="4">
        <v>2</v>
      </c>
      <c r="U29" s="4">
        <v>1</v>
      </c>
      <c r="V29" s="4">
        <v>3</v>
      </c>
      <c r="W29" s="5">
        <v>2</v>
      </c>
      <c r="X29" s="5">
        <v>4</v>
      </c>
    </row>
    <row r="30" spans="4:24" ht="30" x14ac:dyDescent="0.25">
      <c r="K30" s="2">
        <v>1</v>
      </c>
      <c r="L30" s="2" t="s">
        <v>17</v>
      </c>
      <c r="M30" s="2">
        <v>50</v>
      </c>
      <c r="N30" s="2">
        <v>15</v>
      </c>
      <c r="O30" s="2">
        <f>(N30+M30)*K30</f>
        <v>65</v>
      </c>
      <c r="P30" s="3" t="s">
        <v>18</v>
      </c>
      <c r="Q30" s="5">
        <v>6</v>
      </c>
      <c r="R30" s="5">
        <v>2</v>
      </c>
      <c r="S30" s="6">
        <v>2</v>
      </c>
      <c r="T30" s="6">
        <v>2</v>
      </c>
      <c r="U30" s="4">
        <v>1</v>
      </c>
      <c r="V30" s="4">
        <v>3</v>
      </c>
      <c r="W30" s="4">
        <v>2</v>
      </c>
      <c r="X30" s="4">
        <v>2</v>
      </c>
    </row>
    <row r="31" spans="4:24" x14ac:dyDescent="0.25">
      <c r="K31" s="2">
        <v>1</v>
      </c>
      <c r="L31" s="2" t="s">
        <v>19</v>
      </c>
      <c r="M31" s="2">
        <v>50</v>
      </c>
      <c r="N31" s="2">
        <v>15</v>
      </c>
      <c r="O31" s="2">
        <f t="shared" ref="O31:O36" si="1">N31+M31*K31</f>
        <v>65</v>
      </c>
      <c r="P31" s="2" t="s">
        <v>20</v>
      </c>
      <c r="Q31" s="4"/>
      <c r="R31" s="4"/>
      <c r="S31" s="4"/>
      <c r="T31" s="4"/>
      <c r="U31" s="4"/>
      <c r="V31" s="4"/>
      <c r="W31" s="4"/>
      <c r="X31" s="4"/>
    </row>
    <row r="32" spans="4:24" x14ac:dyDescent="0.25">
      <c r="K32" s="2">
        <v>11</v>
      </c>
      <c r="L32" s="2" t="s">
        <v>21</v>
      </c>
      <c r="M32" s="2">
        <v>22</v>
      </c>
      <c r="N32" s="2"/>
      <c r="O32" s="2">
        <f t="shared" si="1"/>
        <v>242</v>
      </c>
      <c r="P32" s="2"/>
      <c r="Q32" s="4">
        <v>6</v>
      </c>
      <c r="R32" s="4">
        <v>1</v>
      </c>
      <c r="S32" s="4">
        <v>1</v>
      </c>
      <c r="T32" s="4">
        <v>2</v>
      </c>
      <c r="U32" s="4">
        <v>0</v>
      </c>
      <c r="V32" s="4">
        <v>2</v>
      </c>
      <c r="W32" s="4">
        <v>1</v>
      </c>
      <c r="X32" s="4">
        <v>2</v>
      </c>
    </row>
    <row r="33" spans="10:24" x14ac:dyDescent="0.25">
      <c r="K33" s="2">
        <v>5</v>
      </c>
      <c r="L33" s="2" t="s">
        <v>22</v>
      </c>
      <c r="M33" s="2">
        <v>10</v>
      </c>
      <c r="N33" s="2"/>
      <c r="O33" s="2">
        <f t="shared" si="1"/>
        <v>50</v>
      </c>
      <c r="P33" s="2"/>
      <c r="Q33" s="4">
        <v>6</v>
      </c>
      <c r="R33" s="4">
        <v>1</v>
      </c>
      <c r="S33" s="4">
        <v>1</v>
      </c>
      <c r="T33" s="4">
        <v>1</v>
      </c>
      <c r="U33" s="4">
        <v>0</v>
      </c>
      <c r="V33" s="4">
        <v>1</v>
      </c>
      <c r="W33" s="4">
        <v>0</v>
      </c>
      <c r="X33" s="4">
        <v>1</v>
      </c>
    </row>
    <row r="34" spans="10:24" x14ac:dyDescent="0.25">
      <c r="K34" s="2">
        <v>8</v>
      </c>
      <c r="L34" s="2" t="s">
        <v>23</v>
      </c>
      <c r="M34" s="2">
        <v>14</v>
      </c>
      <c r="N34" s="2"/>
      <c r="O34" s="2">
        <f t="shared" si="1"/>
        <v>112</v>
      </c>
      <c r="P34" s="2" t="s">
        <v>24</v>
      </c>
      <c r="Q34" s="4">
        <v>6</v>
      </c>
      <c r="R34" s="4">
        <v>2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</row>
    <row r="35" spans="10:24" x14ac:dyDescent="0.25">
      <c r="K35" s="2">
        <v>6</v>
      </c>
      <c r="L35" s="2" t="s">
        <v>25</v>
      </c>
      <c r="M35" s="2">
        <v>7</v>
      </c>
      <c r="N35" s="2"/>
      <c r="O35" s="2">
        <f t="shared" si="1"/>
        <v>42</v>
      </c>
      <c r="P35" s="2" t="s">
        <v>26</v>
      </c>
      <c r="Q35" s="4">
        <v>6</v>
      </c>
      <c r="R35" s="4">
        <v>1</v>
      </c>
      <c r="S35" s="4">
        <v>1</v>
      </c>
      <c r="T35" s="4">
        <v>1</v>
      </c>
      <c r="U35" s="4">
        <v>0</v>
      </c>
      <c r="V35" s="4">
        <v>1</v>
      </c>
      <c r="W35" s="4">
        <v>0</v>
      </c>
      <c r="X35" s="4">
        <v>1</v>
      </c>
    </row>
    <row r="36" spans="10:24" x14ac:dyDescent="0.25">
      <c r="K36">
        <v>20</v>
      </c>
      <c r="L36" t="s">
        <v>27</v>
      </c>
      <c r="M36">
        <v>17</v>
      </c>
      <c r="O36">
        <f t="shared" si="1"/>
        <v>340</v>
      </c>
      <c r="P36" t="s">
        <v>28</v>
      </c>
      <c r="Q36" s="1">
        <v>5</v>
      </c>
      <c r="R36" s="1">
        <v>1</v>
      </c>
      <c r="S36" s="1">
        <v>2</v>
      </c>
      <c r="T36" s="1">
        <v>2</v>
      </c>
      <c r="U36" s="1">
        <v>1</v>
      </c>
      <c r="V36" s="1">
        <v>1</v>
      </c>
      <c r="W36" s="1">
        <v>2</v>
      </c>
      <c r="X36" s="4">
        <v>1</v>
      </c>
    </row>
    <row r="39" spans="10:24" x14ac:dyDescent="0.25">
      <c r="J39" t="s">
        <v>30</v>
      </c>
    </row>
    <row r="40" spans="10:24" x14ac:dyDescent="0.25">
      <c r="J40">
        <v>24</v>
      </c>
    </row>
    <row r="43" spans="10:24" x14ac:dyDescent="0.25">
      <c r="K43">
        <f>SUM(K44:K48)</f>
        <v>19</v>
      </c>
      <c r="O43">
        <f>SUM(O44:O49)</f>
        <v>495</v>
      </c>
      <c r="Q43" s="1" t="s">
        <v>5</v>
      </c>
      <c r="R43" s="1" t="s">
        <v>6</v>
      </c>
      <c r="S43" s="1" t="s">
        <v>7</v>
      </c>
      <c r="T43" s="1" t="s">
        <v>8</v>
      </c>
      <c r="U43" s="1" t="s">
        <v>9</v>
      </c>
      <c r="V43" s="1" t="s">
        <v>10</v>
      </c>
      <c r="W43" s="1" t="s">
        <v>11</v>
      </c>
      <c r="X43" s="1" t="s">
        <v>12</v>
      </c>
    </row>
    <row r="44" spans="10:24" x14ac:dyDescent="0.25">
      <c r="K44" s="2">
        <v>0</v>
      </c>
      <c r="L44" s="2" t="s">
        <v>14</v>
      </c>
      <c r="M44" s="2"/>
      <c r="N44" s="2"/>
      <c r="O44" s="2">
        <f>(N44+M44)*K44</f>
        <v>0</v>
      </c>
      <c r="P44" s="3" t="s">
        <v>15</v>
      </c>
      <c r="Q44" s="4">
        <v>12</v>
      </c>
      <c r="R44" s="4">
        <v>1</v>
      </c>
      <c r="S44" s="4">
        <v>2</v>
      </c>
      <c r="T44" s="4">
        <v>2</v>
      </c>
      <c r="U44" s="4">
        <v>1</v>
      </c>
      <c r="V44" s="4">
        <v>3</v>
      </c>
      <c r="W44" s="5">
        <v>2</v>
      </c>
      <c r="X44" s="5">
        <v>4</v>
      </c>
    </row>
    <row r="45" spans="10:24" ht="30" x14ac:dyDescent="0.25">
      <c r="K45" s="2">
        <v>1</v>
      </c>
      <c r="L45" s="2" t="s">
        <v>17</v>
      </c>
      <c r="M45" s="2">
        <v>70</v>
      </c>
      <c r="N45" s="2">
        <f>10+7</f>
        <v>17</v>
      </c>
      <c r="O45" s="2">
        <f>(N45+M45)*K45</f>
        <v>87</v>
      </c>
      <c r="P45" s="3" t="s">
        <v>18</v>
      </c>
      <c r="Q45" s="5">
        <v>6</v>
      </c>
      <c r="R45" s="5">
        <v>2</v>
      </c>
      <c r="S45" s="6">
        <v>2</v>
      </c>
      <c r="T45" s="6">
        <v>2</v>
      </c>
      <c r="U45" s="4">
        <v>1</v>
      </c>
      <c r="V45" s="4">
        <v>3</v>
      </c>
      <c r="W45" s="4">
        <v>2</v>
      </c>
      <c r="X45" s="4">
        <v>2</v>
      </c>
    </row>
    <row r="46" spans="10:24" x14ac:dyDescent="0.25">
      <c r="K46" s="2">
        <v>0</v>
      </c>
      <c r="L46" s="2" t="s">
        <v>19</v>
      </c>
      <c r="M46" s="2"/>
      <c r="N46" s="2"/>
      <c r="O46" s="2">
        <f>N46+M46*K46</f>
        <v>0</v>
      </c>
      <c r="P46" s="2" t="s">
        <v>20</v>
      </c>
      <c r="Q46" s="4"/>
      <c r="R46" s="4"/>
      <c r="S46" s="4"/>
      <c r="T46" s="4"/>
      <c r="U46" s="4"/>
      <c r="V46" s="4"/>
      <c r="W46" s="4"/>
      <c r="X46" s="4"/>
    </row>
    <row r="47" spans="10:24" x14ac:dyDescent="0.25">
      <c r="K47" s="2">
        <v>8</v>
      </c>
      <c r="L47" s="2" t="s">
        <v>31</v>
      </c>
      <c r="M47" s="2">
        <v>7</v>
      </c>
      <c r="N47" s="2"/>
      <c r="O47" s="2">
        <f>N47+M47*K47</f>
        <v>56</v>
      </c>
      <c r="P47" s="2" t="s">
        <v>32</v>
      </c>
      <c r="Q47" s="4">
        <v>6</v>
      </c>
      <c r="R47" s="4">
        <v>1</v>
      </c>
      <c r="S47" s="4">
        <v>1</v>
      </c>
      <c r="T47" s="4">
        <v>1</v>
      </c>
      <c r="U47" s="4">
        <v>0</v>
      </c>
      <c r="V47" s="4">
        <v>1</v>
      </c>
      <c r="W47" s="4">
        <v>0</v>
      </c>
      <c r="X47" s="4">
        <v>1</v>
      </c>
    </row>
    <row r="48" spans="10:24" x14ac:dyDescent="0.25">
      <c r="K48">
        <v>10</v>
      </c>
      <c r="L48" t="s">
        <v>33</v>
      </c>
      <c r="M48">
        <v>24</v>
      </c>
      <c r="O48">
        <f>N48+M48*K48</f>
        <v>240</v>
      </c>
      <c r="P48" t="s">
        <v>34</v>
      </c>
      <c r="Q48" s="1">
        <v>6</v>
      </c>
      <c r="R48" s="1">
        <v>1</v>
      </c>
      <c r="S48" s="1">
        <v>2</v>
      </c>
      <c r="T48" s="1">
        <v>2</v>
      </c>
      <c r="U48" s="1">
        <v>1</v>
      </c>
      <c r="V48" s="1">
        <v>1</v>
      </c>
      <c r="W48" s="1">
        <v>2</v>
      </c>
      <c r="X48" s="4">
        <v>1</v>
      </c>
    </row>
    <row r="49" spans="11:24" x14ac:dyDescent="0.25">
      <c r="K49" s="2">
        <v>8</v>
      </c>
      <c r="L49" s="2" t="s">
        <v>35</v>
      </c>
      <c r="M49">
        <v>14</v>
      </c>
      <c r="O49">
        <f>N49+M49*K49</f>
        <v>112</v>
      </c>
      <c r="P49" t="s">
        <v>36</v>
      </c>
      <c r="Q49" s="1">
        <v>6</v>
      </c>
      <c r="R49" s="1">
        <v>1</v>
      </c>
      <c r="S49" s="1">
        <v>2</v>
      </c>
      <c r="T49" s="1">
        <v>2</v>
      </c>
      <c r="U49" s="1">
        <v>1</v>
      </c>
      <c r="V49" s="1">
        <v>1</v>
      </c>
      <c r="W49" s="1">
        <v>2</v>
      </c>
      <c r="X49" s="4">
        <v>1</v>
      </c>
    </row>
  </sheetData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5:D40"/>
  <sheetViews>
    <sheetView workbookViewId="0">
      <selection activeCell="B37" sqref="B37"/>
    </sheetView>
  </sheetViews>
  <sheetFormatPr baseColWidth="10" defaultRowHeight="15" x14ac:dyDescent="0.25"/>
  <cols>
    <col min="1" max="1" width="11.42578125" customWidth="1"/>
  </cols>
  <sheetData>
    <row r="15" spans="4:4" x14ac:dyDescent="0.25">
      <c r="D15" t="s">
        <v>37</v>
      </c>
    </row>
    <row r="16" spans="4:4" x14ac:dyDescent="0.25">
      <c r="D16" t="s">
        <v>38</v>
      </c>
    </row>
    <row r="17" spans="4:4" x14ac:dyDescent="0.25">
      <c r="D17" t="s">
        <v>39</v>
      </c>
    </row>
    <row r="18" spans="4:4" x14ac:dyDescent="0.25">
      <c r="D18" t="s">
        <v>40</v>
      </c>
    </row>
    <row r="19" spans="4:4" x14ac:dyDescent="0.25">
      <c r="D19">
        <v>70</v>
      </c>
    </row>
    <row r="20" spans="4:4" x14ac:dyDescent="0.25">
      <c r="D20" t="s">
        <v>41</v>
      </c>
    </row>
    <row r="21" spans="4:4" x14ac:dyDescent="0.25">
      <c r="D21" t="s">
        <v>42</v>
      </c>
    </row>
    <row r="22" spans="4:4" x14ac:dyDescent="0.25">
      <c r="D22" t="s">
        <v>43</v>
      </c>
    </row>
    <row r="23" spans="4:4" x14ac:dyDescent="0.25">
      <c r="D23" t="s">
        <v>44</v>
      </c>
    </row>
    <row r="24" spans="4:4" x14ac:dyDescent="0.25">
      <c r="D24" t="s">
        <v>45</v>
      </c>
    </row>
    <row r="25" spans="4:4" x14ac:dyDescent="0.25">
      <c r="D25" t="s">
        <v>46</v>
      </c>
    </row>
    <row r="26" spans="4:4" x14ac:dyDescent="0.25">
      <c r="D26" t="s">
        <v>47</v>
      </c>
    </row>
    <row r="27" spans="4:4" x14ac:dyDescent="0.25">
      <c r="D27" t="s">
        <v>48</v>
      </c>
    </row>
    <row r="28" spans="4:4" x14ac:dyDescent="0.25">
      <c r="D28" t="s">
        <v>49</v>
      </c>
    </row>
    <row r="29" spans="4:4" x14ac:dyDescent="0.25">
      <c r="D29" t="s">
        <v>50</v>
      </c>
    </row>
    <row r="30" spans="4:4" x14ac:dyDescent="0.25">
      <c r="D30" t="s">
        <v>51</v>
      </c>
    </row>
    <row r="31" spans="4:4" x14ac:dyDescent="0.25">
      <c r="D31" t="s">
        <v>52</v>
      </c>
    </row>
    <row r="32" spans="4:4" x14ac:dyDescent="0.25">
      <c r="D32" t="s">
        <v>53</v>
      </c>
    </row>
    <row r="33" spans="4:4" x14ac:dyDescent="0.25">
      <c r="D33" t="s">
        <v>54</v>
      </c>
    </row>
    <row r="34" spans="4:4" x14ac:dyDescent="0.25">
      <c r="D34" t="s">
        <v>55</v>
      </c>
    </row>
    <row r="35" spans="4:4" x14ac:dyDescent="0.25">
      <c r="D35" t="s">
        <v>56</v>
      </c>
    </row>
    <row r="36" spans="4:4" x14ac:dyDescent="0.25">
      <c r="D36" t="s">
        <v>38</v>
      </c>
    </row>
    <row r="37" spans="4:4" x14ac:dyDescent="0.25">
      <c r="D37" t="s">
        <v>39</v>
      </c>
    </row>
    <row r="38" spans="4:4" x14ac:dyDescent="0.25">
      <c r="D38" t="s">
        <v>30</v>
      </c>
    </row>
    <row r="39" spans="4:4" x14ac:dyDescent="0.25">
      <c r="D39">
        <v>24</v>
      </c>
    </row>
    <row r="40" spans="4:4" x14ac:dyDescent="0.25">
      <c r="D40" t="s">
        <v>57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71"/>
  <sheetViews>
    <sheetView zoomScaleNormal="100" workbookViewId="0">
      <selection sqref="A1:XFD1048576"/>
    </sheetView>
  </sheetViews>
  <sheetFormatPr baseColWidth="10" defaultRowHeight="15" x14ac:dyDescent="0.25"/>
  <cols>
    <col min="1" max="1" width="5.5703125" customWidth="1"/>
    <col min="2" max="2" width="7.5703125" style="1" customWidth="1"/>
    <col min="3" max="3" width="19.42578125" customWidth="1"/>
    <col min="4" max="4" width="15.5703125" customWidth="1"/>
    <col min="5" max="13" width="8.7109375" style="1" customWidth="1"/>
    <col min="14" max="14" width="11.42578125" style="1"/>
    <col min="15" max="22" width="0" hidden="1" customWidth="1"/>
  </cols>
  <sheetData>
    <row r="1" spans="1:28" x14ac:dyDescent="0.25">
      <c r="B1" s="57" t="s">
        <v>98</v>
      </c>
      <c r="C1" s="61"/>
      <c r="D1" s="61"/>
      <c r="E1" s="61"/>
      <c r="F1" s="61" t="s">
        <v>99</v>
      </c>
      <c r="G1" s="61"/>
      <c r="H1" s="61"/>
      <c r="I1" s="61"/>
      <c r="J1" s="61"/>
      <c r="K1" s="57" t="s">
        <v>109</v>
      </c>
      <c r="L1" s="61"/>
      <c r="M1" s="58"/>
      <c r="N1" s="1">
        <f>500-M3</f>
        <v>0</v>
      </c>
      <c r="X1">
        <f>SUM(X4:X57)</f>
        <v>14</v>
      </c>
      <c r="Z1">
        <f t="shared" ref="Y1:AB1" si="0">SUM(Z4:Z57)</f>
        <v>0</v>
      </c>
      <c r="AB1">
        <f t="shared" si="0"/>
        <v>0</v>
      </c>
    </row>
    <row r="2" spans="1:28" ht="15" customHeight="1" x14ac:dyDescent="0.25">
      <c r="B2" s="75" t="s">
        <v>107</v>
      </c>
      <c r="C2" s="76"/>
      <c r="D2" s="76"/>
      <c r="E2" s="76"/>
      <c r="F2" s="76" t="s">
        <v>183</v>
      </c>
      <c r="G2" s="76"/>
      <c r="H2" s="76"/>
      <c r="I2" s="76"/>
      <c r="J2" s="76"/>
      <c r="K2" s="62">
        <f>N1</f>
        <v>0</v>
      </c>
      <c r="L2" s="63"/>
      <c r="M2" s="64"/>
      <c r="W2" t="s">
        <v>186</v>
      </c>
      <c r="X2" t="s">
        <v>68</v>
      </c>
      <c r="Y2" t="s">
        <v>186</v>
      </c>
      <c r="Z2" t="s">
        <v>189</v>
      </c>
      <c r="AA2" t="s">
        <v>186</v>
      </c>
      <c r="AB2" t="s">
        <v>68</v>
      </c>
    </row>
    <row r="3" spans="1:28" ht="15" customHeight="1" x14ac:dyDescent="0.25">
      <c r="B3" s="77"/>
      <c r="C3" s="78"/>
      <c r="D3" s="78"/>
      <c r="E3" s="78"/>
      <c r="F3" s="78"/>
      <c r="G3" s="78"/>
      <c r="H3" s="78"/>
      <c r="I3" s="78"/>
      <c r="J3" s="78"/>
      <c r="K3" s="15" t="s">
        <v>68</v>
      </c>
      <c r="L3" s="16"/>
      <c r="M3" s="17">
        <f>M7+M19+M31+M55+M43</f>
        <v>500</v>
      </c>
      <c r="W3" s="83" t="s">
        <v>185</v>
      </c>
      <c r="X3" s="74"/>
      <c r="Y3" s="83" t="s">
        <v>187</v>
      </c>
      <c r="Z3" s="74"/>
      <c r="AA3" s="83" t="s">
        <v>188</v>
      </c>
      <c r="AB3" s="74"/>
    </row>
    <row r="4" spans="1:28" x14ac:dyDescent="0.25">
      <c r="W4" s="81"/>
      <c r="X4" s="81"/>
      <c r="Y4" s="81"/>
      <c r="Z4" s="81"/>
      <c r="AA4" s="81"/>
      <c r="AB4" s="81"/>
    </row>
    <row r="5" spans="1:28" x14ac:dyDescent="0.25">
      <c r="B5" s="10" t="s">
        <v>58</v>
      </c>
      <c r="C5" s="9" t="s">
        <v>59</v>
      </c>
      <c r="D5" s="9" t="s">
        <v>63</v>
      </c>
      <c r="E5" s="10" t="s">
        <v>64</v>
      </c>
      <c r="F5" s="10" t="s">
        <v>60</v>
      </c>
      <c r="G5" s="10" t="s">
        <v>61</v>
      </c>
      <c r="H5" s="10" t="s">
        <v>7</v>
      </c>
      <c r="I5" s="10" t="s">
        <v>62</v>
      </c>
      <c r="J5" s="10" t="s">
        <v>9</v>
      </c>
      <c r="K5" s="10" t="s">
        <v>65</v>
      </c>
      <c r="L5" s="10" t="s">
        <v>110</v>
      </c>
      <c r="M5" s="10" t="s">
        <v>66</v>
      </c>
      <c r="W5" s="81"/>
      <c r="X5" s="81"/>
      <c r="Y5" s="81"/>
      <c r="Z5" s="81"/>
      <c r="AA5" s="81"/>
      <c r="AB5" s="81"/>
    </row>
    <row r="6" spans="1:28" x14ac:dyDescent="0.25">
      <c r="B6" s="22">
        <v>1</v>
      </c>
      <c r="C6" s="8"/>
      <c r="D6" s="8" t="s">
        <v>100</v>
      </c>
      <c r="E6" s="7">
        <v>1</v>
      </c>
      <c r="F6" s="34">
        <v>5</v>
      </c>
      <c r="G6" s="35">
        <v>1</v>
      </c>
      <c r="H6" s="35">
        <v>2</v>
      </c>
      <c r="I6" s="7">
        <v>2</v>
      </c>
      <c r="J6" s="35">
        <v>1</v>
      </c>
      <c r="K6" s="35">
        <v>2</v>
      </c>
      <c r="L6" s="35">
        <v>3</v>
      </c>
      <c r="M6" s="46">
        <v>4</v>
      </c>
      <c r="W6" s="81"/>
      <c r="X6" s="81"/>
      <c r="Y6" s="81"/>
      <c r="Z6" s="81"/>
      <c r="AA6" s="81"/>
      <c r="AB6" s="81"/>
    </row>
    <row r="7" spans="1:28" x14ac:dyDescent="0.25">
      <c r="B7" s="65" t="s">
        <v>69</v>
      </c>
      <c r="C7" s="66"/>
      <c r="D7" s="67"/>
      <c r="E7" s="57" t="s">
        <v>70</v>
      </c>
      <c r="F7" s="61"/>
      <c r="G7" s="61"/>
      <c r="H7" s="58"/>
      <c r="I7" s="28" t="s">
        <v>67</v>
      </c>
      <c r="J7" s="28">
        <v>80</v>
      </c>
      <c r="K7" s="29" t="s">
        <v>68</v>
      </c>
      <c r="L7" s="28"/>
      <c r="M7" s="30">
        <f>(J7+25*(I12-1)*E6)</f>
        <v>80</v>
      </c>
      <c r="W7" s="79"/>
      <c r="X7" s="79">
        <f>M7*W7</f>
        <v>0</v>
      </c>
      <c r="Y7" s="79"/>
      <c r="Z7" s="79">
        <f>M7*Y7</f>
        <v>0</v>
      </c>
      <c r="AA7" s="79"/>
      <c r="AB7" s="79">
        <f>M7*AA7</f>
        <v>0</v>
      </c>
    </row>
    <row r="8" spans="1:28" x14ac:dyDescent="0.25">
      <c r="B8" s="68" t="s">
        <v>81</v>
      </c>
      <c r="C8" s="69"/>
      <c r="D8" s="70"/>
      <c r="E8" s="59" t="s">
        <v>92</v>
      </c>
      <c r="F8" s="71"/>
      <c r="G8" s="71"/>
      <c r="H8" s="60"/>
      <c r="P8" s="13" t="s">
        <v>75</v>
      </c>
      <c r="Q8" t="s">
        <v>70</v>
      </c>
      <c r="R8" t="s">
        <v>72</v>
      </c>
      <c r="W8" s="81"/>
      <c r="X8" s="81"/>
      <c r="Y8" s="81"/>
      <c r="Z8" s="81"/>
      <c r="AA8" s="81"/>
      <c r="AB8" s="81"/>
    </row>
    <row r="9" spans="1:28" x14ac:dyDescent="0.25">
      <c r="B9" s="72"/>
      <c r="C9" s="73"/>
      <c r="D9" s="74"/>
      <c r="E9" s="57" t="s">
        <v>72</v>
      </c>
      <c r="F9" s="61"/>
      <c r="G9" s="61"/>
      <c r="H9" s="58"/>
      <c r="I9" s="57" t="s">
        <v>71</v>
      </c>
      <c r="J9" s="61"/>
      <c r="K9" s="58"/>
      <c r="L9" s="39"/>
      <c r="P9" t="s">
        <v>84</v>
      </c>
      <c r="Q9" t="s">
        <v>87</v>
      </c>
      <c r="R9" t="s">
        <v>87</v>
      </c>
      <c r="S9" t="s">
        <v>100</v>
      </c>
      <c r="W9" s="81"/>
      <c r="X9" s="81"/>
      <c r="Y9" s="81"/>
      <c r="Z9" s="81"/>
      <c r="AA9" s="81"/>
      <c r="AB9" s="81"/>
    </row>
    <row r="10" spans="1:28" x14ac:dyDescent="0.25">
      <c r="B10" s="59"/>
      <c r="C10" s="71"/>
      <c r="D10" s="60"/>
      <c r="E10" s="59" t="s">
        <v>89</v>
      </c>
      <c r="F10" s="71"/>
      <c r="G10" s="71"/>
      <c r="H10" s="60"/>
      <c r="I10" s="15"/>
      <c r="J10" s="16"/>
      <c r="K10" s="17"/>
      <c r="L10" s="33"/>
      <c r="P10" t="s">
        <v>76</v>
      </c>
      <c r="Q10" t="s">
        <v>94</v>
      </c>
      <c r="R10" t="s">
        <v>88</v>
      </c>
      <c r="S10" t="s">
        <v>101</v>
      </c>
      <c r="W10" s="81"/>
      <c r="X10" s="81"/>
      <c r="Y10" s="81"/>
      <c r="Z10" s="81"/>
      <c r="AA10" s="81"/>
      <c r="AB10" s="81"/>
    </row>
    <row r="11" spans="1:28" x14ac:dyDescent="0.25">
      <c r="A11" s="40"/>
      <c r="B11" s="24" t="s">
        <v>73</v>
      </c>
      <c r="C11" s="21"/>
      <c r="D11" s="21"/>
      <c r="E11" s="25"/>
      <c r="F11" s="25"/>
      <c r="G11" s="25"/>
      <c r="H11" s="26"/>
      <c r="I11" s="57" t="s">
        <v>74</v>
      </c>
      <c r="J11" s="58"/>
      <c r="P11" t="s">
        <v>81</v>
      </c>
      <c r="Q11" t="s">
        <v>97</v>
      </c>
      <c r="R11" t="s">
        <v>89</v>
      </c>
      <c r="S11" t="s">
        <v>102</v>
      </c>
      <c r="W11" s="81"/>
      <c r="X11" s="81"/>
      <c r="Y11" s="81"/>
      <c r="Z11" s="81"/>
      <c r="AA11" s="81"/>
      <c r="AB11" s="81"/>
    </row>
    <row r="12" spans="1:28" x14ac:dyDescent="0.25">
      <c r="A12" s="40"/>
      <c r="B12" s="48" t="s">
        <v>141</v>
      </c>
      <c r="C12" s="49"/>
      <c r="D12" s="44"/>
      <c r="E12" s="45"/>
      <c r="F12" s="53"/>
      <c r="G12" s="54"/>
      <c r="H12" s="55"/>
      <c r="I12" s="59">
        <v>1</v>
      </c>
      <c r="J12" s="60"/>
      <c r="P12" s="14" t="s">
        <v>83</v>
      </c>
      <c r="Q12" t="s">
        <v>103</v>
      </c>
      <c r="R12" t="s">
        <v>90</v>
      </c>
      <c r="W12" s="81"/>
      <c r="X12" s="81"/>
      <c r="Y12" s="81"/>
      <c r="Z12" s="81"/>
      <c r="AA12" s="81"/>
      <c r="AB12" s="81"/>
    </row>
    <row r="13" spans="1:28" x14ac:dyDescent="0.25">
      <c r="A13" s="40"/>
      <c r="B13" s="48" t="s">
        <v>161</v>
      </c>
      <c r="C13" s="49"/>
      <c r="D13" s="50"/>
      <c r="E13" s="51"/>
      <c r="F13" s="50"/>
      <c r="G13" s="52"/>
      <c r="H13" s="51"/>
      <c r="I13" s="57" t="s">
        <v>116</v>
      </c>
      <c r="J13" s="58"/>
      <c r="P13" t="s">
        <v>77</v>
      </c>
      <c r="Q13" t="s">
        <v>92</v>
      </c>
      <c r="W13" s="81"/>
      <c r="X13" s="81"/>
      <c r="Y13" s="81"/>
      <c r="Z13" s="81"/>
      <c r="AA13" s="81"/>
      <c r="AB13" s="81"/>
    </row>
    <row r="14" spans="1:28" x14ac:dyDescent="0.25">
      <c r="A14" s="40"/>
      <c r="B14" s="48"/>
      <c r="C14" s="49"/>
      <c r="D14" s="50"/>
      <c r="E14" s="51"/>
      <c r="F14" s="50"/>
      <c r="G14" s="52"/>
      <c r="H14" s="51"/>
      <c r="I14" s="59"/>
      <c r="J14" s="60"/>
      <c r="P14" t="s">
        <v>78</v>
      </c>
      <c r="Q14" t="s">
        <v>93</v>
      </c>
      <c r="W14" s="81"/>
      <c r="X14" s="81"/>
      <c r="Y14" s="81"/>
      <c r="Z14" s="81"/>
      <c r="AA14" s="81"/>
      <c r="AB14" s="81"/>
    </row>
    <row r="15" spans="1:28" x14ac:dyDescent="0.25">
      <c r="A15" s="40"/>
      <c r="B15" s="48"/>
      <c r="C15" s="49"/>
      <c r="D15" s="50"/>
      <c r="E15" s="51"/>
      <c r="F15" s="50"/>
      <c r="G15" s="52"/>
      <c r="H15" s="51"/>
      <c r="P15" t="s">
        <v>79</v>
      </c>
      <c r="Q15" t="s">
        <v>95</v>
      </c>
      <c r="W15" s="82"/>
      <c r="X15" s="82"/>
      <c r="Y15" s="82"/>
      <c r="Z15" s="82"/>
      <c r="AA15" s="82"/>
      <c r="AB15" s="82"/>
    </row>
    <row r="16" spans="1:28" x14ac:dyDescent="0.25">
      <c r="P16" t="s">
        <v>82</v>
      </c>
      <c r="Q16" t="s">
        <v>96</v>
      </c>
      <c r="W16" s="80"/>
      <c r="X16" s="80"/>
      <c r="Y16" s="80"/>
      <c r="Z16" s="80"/>
      <c r="AA16" s="80"/>
      <c r="AB16" s="80"/>
    </row>
    <row r="17" spans="1:28" x14ac:dyDescent="0.25">
      <c r="B17" s="10" t="s">
        <v>58</v>
      </c>
      <c r="C17" s="9" t="s">
        <v>59</v>
      </c>
      <c r="D17" s="9" t="s">
        <v>63</v>
      </c>
      <c r="E17" s="10" t="s">
        <v>64</v>
      </c>
      <c r="F17" s="10" t="s">
        <v>60</v>
      </c>
      <c r="G17" s="10" t="s">
        <v>61</v>
      </c>
      <c r="H17" s="10" t="s">
        <v>7</v>
      </c>
      <c r="I17" s="10" t="s">
        <v>62</v>
      </c>
      <c r="J17" s="10" t="s">
        <v>9</v>
      </c>
      <c r="K17" s="10" t="s">
        <v>65</v>
      </c>
      <c r="L17" s="10" t="s">
        <v>110</v>
      </c>
      <c r="M17" s="10" t="s">
        <v>66</v>
      </c>
      <c r="P17" t="s">
        <v>80</v>
      </c>
      <c r="Q17" t="s">
        <v>91</v>
      </c>
      <c r="W17" s="81"/>
      <c r="X17" s="81"/>
      <c r="Y17" s="81"/>
      <c r="Z17" s="81"/>
      <c r="AA17" s="81"/>
      <c r="AB17" s="81"/>
    </row>
    <row r="18" spans="1:28" x14ac:dyDescent="0.25">
      <c r="B18" s="22">
        <v>2</v>
      </c>
      <c r="C18" s="8"/>
      <c r="D18" s="8" t="s">
        <v>100</v>
      </c>
      <c r="E18" s="7">
        <v>1</v>
      </c>
      <c r="F18" s="34">
        <v>5</v>
      </c>
      <c r="G18" s="35">
        <v>1</v>
      </c>
      <c r="H18" s="47">
        <v>3</v>
      </c>
      <c r="I18" s="46">
        <v>3</v>
      </c>
      <c r="J18" s="35">
        <v>1</v>
      </c>
      <c r="K18" s="35">
        <v>2</v>
      </c>
      <c r="L18" s="35">
        <v>3</v>
      </c>
      <c r="M18" s="7">
        <v>2</v>
      </c>
      <c r="P18" t="s">
        <v>85</v>
      </c>
      <c r="W18" s="81"/>
      <c r="X18" s="81"/>
      <c r="Y18" s="81"/>
      <c r="Z18" s="81"/>
      <c r="AA18" s="81"/>
      <c r="AB18" s="81"/>
    </row>
    <row r="19" spans="1:28" x14ac:dyDescent="0.25">
      <c r="B19" s="65" t="s">
        <v>69</v>
      </c>
      <c r="C19" s="66"/>
      <c r="D19" s="67"/>
      <c r="E19" s="57" t="s">
        <v>70</v>
      </c>
      <c r="F19" s="61"/>
      <c r="G19" s="61"/>
      <c r="H19" s="58"/>
      <c r="I19" s="28" t="s">
        <v>67</v>
      </c>
      <c r="J19" s="28">
        <v>80</v>
      </c>
      <c r="K19" s="29" t="s">
        <v>68</v>
      </c>
      <c r="L19" s="28"/>
      <c r="M19" s="37">
        <f>(J19+25*(I24-1)*E18)</f>
        <v>80</v>
      </c>
      <c r="P19" t="s">
        <v>86</v>
      </c>
      <c r="W19" s="79"/>
      <c r="X19" s="79">
        <f>M19*W19</f>
        <v>0</v>
      </c>
      <c r="Y19" s="79"/>
      <c r="Z19" s="79">
        <f>M19*Y19</f>
        <v>0</v>
      </c>
      <c r="AA19" s="79"/>
      <c r="AB19" s="79">
        <f>M19*AA19</f>
        <v>0</v>
      </c>
    </row>
    <row r="20" spans="1:28" x14ac:dyDescent="0.25">
      <c r="B20" s="68" t="s">
        <v>81</v>
      </c>
      <c r="C20" s="69"/>
      <c r="D20" s="70"/>
      <c r="E20" s="59" t="s">
        <v>92</v>
      </c>
      <c r="F20" s="71"/>
      <c r="G20" s="71"/>
      <c r="H20" s="60"/>
      <c r="P20" t="s">
        <v>115</v>
      </c>
      <c r="W20" s="81"/>
      <c r="X20" s="81"/>
      <c r="Y20" s="81"/>
      <c r="Z20" s="81"/>
      <c r="AA20" s="81"/>
      <c r="AB20" s="81"/>
    </row>
    <row r="21" spans="1:28" x14ac:dyDescent="0.25">
      <c r="B21" s="72"/>
      <c r="C21" s="73"/>
      <c r="D21" s="74"/>
      <c r="E21" s="57" t="s">
        <v>72</v>
      </c>
      <c r="F21" s="61"/>
      <c r="G21" s="61"/>
      <c r="H21" s="58"/>
      <c r="I21" s="57" t="s">
        <v>71</v>
      </c>
      <c r="J21" s="61"/>
      <c r="K21" s="58"/>
      <c r="L21" s="14"/>
      <c r="W21" s="81"/>
      <c r="X21" s="81"/>
      <c r="Y21" s="81"/>
      <c r="Z21" s="81"/>
      <c r="AA21" s="81"/>
      <c r="AB21" s="81"/>
    </row>
    <row r="22" spans="1:28" x14ac:dyDescent="0.25">
      <c r="B22" s="59"/>
      <c r="C22" s="71"/>
      <c r="D22" s="60"/>
      <c r="E22" s="59" t="s">
        <v>89</v>
      </c>
      <c r="F22" s="71"/>
      <c r="G22" s="71"/>
      <c r="H22" s="60"/>
      <c r="I22" s="15"/>
      <c r="J22" s="16"/>
      <c r="K22" s="17"/>
      <c r="L22" s="33"/>
      <c r="P22" t="s">
        <v>104</v>
      </c>
      <c r="W22" s="81"/>
      <c r="X22" s="81"/>
      <c r="Y22" s="81"/>
      <c r="Z22" s="81"/>
      <c r="AA22" s="81"/>
      <c r="AB22" s="81"/>
    </row>
    <row r="23" spans="1:28" x14ac:dyDescent="0.25">
      <c r="A23" s="40"/>
      <c r="B23" s="24" t="s">
        <v>73</v>
      </c>
      <c r="C23" s="21"/>
      <c r="D23" s="21"/>
      <c r="E23" s="25"/>
      <c r="F23" s="25"/>
      <c r="G23" s="25"/>
      <c r="H23" s="26"/>
      <c r="I23" s="57" t="s">
        <v>74</v>
      </c>
      <c r="J23" s="58"/>
      <c r="P23" t="s">
        <v>105</v>
      </c>
      <c r="W23" s="81"/>
      <c r="X23" s="81"/>
      <c r="Y23" s="81"/>
      <c r="Z23" s="81"/>
      <c r="AA23" s="81"/>
      <c r="AB23" s="81"/>
    </row>
    <row r="24" spans="1:28" x14ac:dyDescent="0.25">
      <c r="A24" s="40"/>
      <c r="B24" s="48" t="s">
        <v>168</v>
      </c>
      <c r="C24" s="49"/>
      <c r="D24" s="44"/>
      <c r="E24" s="45"/>
      <c r="F24" s="53"/>
      <c r="G24" s="54"/>
      <c r="H24" s="55"/>
      <c r="I24" s="59">
        <v>1</v>
      </c>
      <c r="J24" s="60"/>
      <c r="P24" t="s">
        <v>106</v>
      </c>
      <c r="W24" s="81"/>
      <c r="X24" s="81"/>
      <c r="Y24" s="81"/>
      <c r="Z24" s="81"/>
      <c r="AA24" s="81"/>
      <c r="AB24" s="81"/>
    </row>
    <row r="25" spans="1:28" x14ac:dyDescent="0.25">
      <c r="A25" s="40"/>
      <c r="B25" s="48" t="s">
        <v>171</v>
      </c>
      <c r="C25" s="49"/>
      <c r="D25" s="50"/>
      <c r="E25" s="51"/>
      <c r="F25" s="50"/>
      <c r="G25" s="52"/>
      <c r="H25" s="51"/>
      <c r="I25" s="57" t="s">
        <v>116</v>
      </c>
      <c r="J25" s="58"/>
      <c r="P25" t="s">
        <v>107</v>
      </c>
      <c r="W25" s="81"/>
      <c r="X25" s="81"/>
      <c r="Y25" s="81"/>
      <c r="Z25" s="81"/>
      <c r="AA25" s="81"/>
      <c r="AB25" s="81"/>
    </row>
    <row r="26" spans="1:28" x14ac:dyDescent="0.25">
      <c r="A26" s="40"/>
      <c r="B26" s="48"/>
      <c r="C26" s="49"/>
      <c r="D26" s="50"/>
      <c r="E26" s="51"/>
      <c r="F26" s="50"/>
      <c r="G26" s="52"/>
      <c r="H26" s="51"/>
      <c r="I26" s="59"/>
      <c r="J26" s="60"/>
      <c r="P26" t="s">
        <v>108</v>
      </c>
      <c r="W26" s="81"/>
      <c r="X26" s="81"/>
      <c r="Y26" s="81"/>
      <c r="Z26" s="81"/>
      <c r="AA26" s="81"/>
      <c r="AB26" s="81"/>
    </row>
    <row r="27" spans="1:28" x14ac:dyDescent="0.25">
      <c r="A27" s="40"/>
      <c r="B27" s="48"/>
      <c r="C27" s="49"/>
      <c r="D27" s="50"/>
      <c r="E27" s="51"/>
      <c r="F27" s="50"/>
      <c r="G27" s="52"/>
      <c r="H27" s="51"/>
      <c r="W27" s="81"/>
      <c r="X27" s="81"/>
      <c r="Y27" s="81"/>
      <c r="Z27" s="81"/>
      <c r="AA27" s="81"/>
      <c r="AB27" s="81"/>
    </row>
    <row r="28" spans="1:28" x14ac:dyDescent="0.25">
      <c r="W28" s="82"/>
      <c r="X28" s="82"/>
      <c r="Y28" s="82"/>
      <c r="Z28" s="82"/>
      <c r="AA28" s="82"/>
      <c r="AB28" s="82"/>
    </row>
    <row r="29" spans="1:28" x14ac:dyDescent="0.25">
      <c r="B29" s="10" t="s">
        <v>58</v>
      </c>
      <c r="C29" s="9" t="s">
        <v>59</v>
      </c>
      <c r="D29" s="9" t="s">
        <v>63</v>
      </c>
      <c r="E29" s="10" t="s">
        <v>64</v>
      </c>
      <c r="F29" s="10" t="s">
        <v>60</v>
      </c>
      <c r="G29" s="10" t="s">
        <v>61</v>
      </c>
      <c r="H29" s="10" t="s">
        <v>7</v>
      </c>
      <c r="I29" s="10" t="s">
        <v>62</v>
      </c>
      <c r="J29" s="10" t="s">
        <v>9</v>
      </c>
      <c r="K29" s="10" t="s">
        <v>65</v>
      </c>
      <c r="L29" s="10" t="s">
        <v>110</v>
      </c>
      <c r="M29" s="10" t="s">
        <v>66</v>
      </c>
      <c r="W29" s="81"/>
      <c r="X29" s="81"/>
      <c r="Y29" s="81"/>
      <c r="Z29" s="81"/>
      <c r="AA29" s="81"/>
      <c r="AB29" s="81"/>
    </row>
    <row r="30" spans="1:28" x14ac:dyDescent="0.25">
      <c r="B30" s="7">
        <v>3</v>
      </c>
      <c r="C30" s="8" t="s">
        <v>113</v>
      </c>
      <c r="D30" s="8" t="s">
        <v>101</v>
      </c>
      <c r="E30" s="7">
        <v>10</v>
      </c>
      <c r="F30" s="34">
        <v>5</v>
      </c>
      <c r="G30" s="35">
        <v>1</v>
      </c>
      <c r="H30" s="35">
        <v>2</v>
      </c>
      <c r="I30" s="7">
        <v>2</v>
      </c>
      <c r="J30" s="35">
        <v>0</v>
      </c>
      <c r="K30" s="35">
        <v>2</v>
      </c>
      <c r="L30" s="35">
        <v>3</v>
      </c>
      <c r="M30" s="7">
        <v>1</v>
      </c>
      <c r="W30" s="81"/>
      <c r="X30" s="81"/>
      <c r="Y30" s="81"/>
      <c r="Z30" s="81"/>
      <c r="AA30" s="81"/>
      <c r="AB30" s="81"/>
    </row>
    <row r="31" spans="1:28" x14ac:dyDescent="0.25">
      <c r="B31" s="65" t="s">
        <v>69</v>
      </c>
      <c r="C31" s="66"/>
      <c r="D31" s="67"/>
      <c r="E31" s="23" t="s">
        <v>70</v>
      </c>
      <c r="F31" s="25"/>
      <c r="G31" s="25"/>
      <c r="H31" s="26"/>
      <c r="I31" s="28" t="s">
        <v>67</v>
      </c>
      <c r="J31" s="28">
        <v>27</v>
      </c>
      <c r="K31" s="29" t="s">
        <v>68</v>
      </c>
      <c r="L31" s="28"/>
      <c r="M31" s="30">
        <f>J31*E30</f>
        <v>270</v>
      </c>
      <c r="W31" s="79"/>
      <c r="X31" s="79">
        <f>M31*W31</f>
        <v>0</v>
      </c>
      <c r="Y31" s="79"/>
      <c r="Z31" s="79">
        <f>M31*Y31</f>
        <v>0</v>
      </c>
      <c r="AA31" s="79"/>
      <c r="AB31" s="79">
        <f>M31*AA31</f>
        <v>0</v>
      </c>
    </row>
    <row r="32" spans="1:28" x14ac:dyDescent="0.25">
      <c r="B32" s="68" t="s">
        <v>81</v>
      </c>
      <c r="C32" s="69"/>
      <c r="D32" s="70"/>
      <c r="E32" s="59" t="s">
        <v>92</v>
      </c>
      <c r="F32" s="71"/>
      <c r="G32" s="71"/>
      <c r="H32" s="60"/>
      <c r="P32" s="40" t="s">
        <v>111</v>
      </c>
      <c r="Q32" s="40"/>
      <c r="R32" s="40"/>
      <c r="S32" s="40"/>
      <c r="W32" s="81"/>
      <c r="X32" s="81"/>
      <c r="Y32" s="81"/>
      <c r="Z32" s="81"/>
      <c r="AA32" s="81"/>
      <c r="AB32" s="81"/>
    </row>
    <row r="33" spans="1:28" x14ac:dyDescent="0.25">
      <c r="B33" s="72" t="s">
        <v>115</v>
      </c>
      <c r="C33" s="73"/>
      <c r="D33" s="74"/>
      <c r="E33" s="57" t="s">
        <v>72</v>
      </c>
      <c r="F33" s="61"/>
      <c r="G33" s="61"/>
      <c r="H33" s="58"/>
      <c r="I33" s="57" t="s">
        <v>71</v>
      </c>
      <c r="J33" s="61"/>
      <c r="K33" s="58"/>
      <c r="L33" s="14"/>
      <c r="O33" t="s">
        <v>112</v>
      </c>
      <c r="P33" s="42" t="s">
        <v>117</v>
      </c>
      <c r="Q33" s="42"/>
      <c r="R33" s="42"/>
      <c r="S33" s="42"/>
      <c r="W33" s="81"/>
      <c r="X33" s="81"/>
      <c r="Y33" s="81"/>
      <c r="Z33" s="81"/>
      <c r="AA33" s="81"/>
      <c r="AB33" s="81"/>
    </row>
    <row r="34" spans="1:28" ht="15.75" customHeight="1" x14ac:dyDescent="0.25">
      <c r="B34" s="59"/>
      <c r="C34" s="71"/>
      <c r="D34" s="60"/>
      <c r="E34" s="59" t="s">
        <v>89</v>
      </c>
      <c r="F34" s="71"/>
      <c r="G34" s="71"/>
      <c r="H34" s="60"/>
      <c r="I34" s="41" t="s">
        <v>114</v>
      </c>
      <c r="J34" s="16"/>
      <c r="K34" s="17"/>
      <c r="L34" s="33"/>
      <c r="P34" s="42" t="s">
        <v>118</v>
      </c>
      <c r="Q34" s="42"/>
      <c r="R34" s="42"/>
      <c r="S34" s="42"/>
    </row>
    <row r="35" spans="1:28" hidden="1" x14ac:dyDescent="0.25">
      <c r="A35" s="40"/>
      <c r="B35" s="24" t="s">
        <v>73</v>
      </c>
      <c r="C35" s="21"/>
      <c r="D35" s="21"/>
      <c r="E35" s="25"/>
      <c r="F35" s="25"/>
      <c r="G35" s="25"/>
      <c r="H35" s="26"/>
      <c r="I35" s="23" t="s">
        <v>74</v>
      </c>
      <c r="J35" s="26"/>
      <c r="P35" s="42" t="s">
        <v>119</v>
      </c>
      <c r="Q35" s="42"/>
      <c r="R35" s="42"/>
      <c r="S35" s="42"/>
    </row>
    <row r="36" spans="1:28" hidden="1" x14ac:dyDescent="0.25">
      <c r="A36" s="40"/>
      <c r="B36" s="48"/>
      <c r="C36" s="49"/>
      <c r="D36" s="44"/>
      <c r="E36" s="45"/>
      <c r="F36" s="53"/>
      <c r="G36" s="54"/>
      <c r="H36" s="55"/>
      <c r="I36" s="15"/>
      <c r="J36" s="17"/>
      <c r="P36" s="42" t="s">
        <v>120</v>
      </c>
      <c r="Q36" s="42"/>
      <c r="R36" s="42"/>
      <c r="S36" s="42"/>
    </row>
    <row r="37" spans="1:28" hidden="1" x14ac:dyDescent="0.25">
      <c r="A37" s="40"/>
      <c r="B37" s="48"/>
      <c r="C37" s="49"/>
      <c r="D37" s="50"/>
      <c r="E37" s="51"/>
      <c r="F37" s="50"/>
      <c r="G37" s="52"/>
      <c r="H37" s="51"/>
      <c r="P37" s="42" t="s">
        <v>121</v>
      </c>
      <c r="Q37" s="42"/>
      <c r="R37" s="42"/>
      <c r="S37" s="42"/>
    </row>
    <row r="38" spans="1:28" hidden="1" x14ac:dyDescent="0.25">
      <c r="A38" s="40"/>
      <c r="B38" s="48"/>
      <c r="C38" s="49"/>
      <c r="D38" s="50"/>
      <c r="E38" s="51"/>
      <c r="F38" s="50"/>
      <c r="G38" s="52"/>
      <c r="H38" s="51"/>
      <c r="P38" s="42" t="s">
        <v>122</v>
      </c>
      <c r="Q38" s="42"/>
      <c r="R38" s="42"/>
      <c r="S38" s="42"/>
    </row>
    <row r="39" spans="1:28" hidden="1" x14ac:dyDescent="0.25">
      <c r="A39" s="40"/>
      <c r="B39" s="48"/>
      <c r="C39" s="49"/>
      <c r="D39" s="50"/>
      <c r="E39" s="51"/>
      <c r="F39" s="50"/>
      <c r="G39" s="52"/>
      <c r="H39" s="51"/>
      <c r="P39" s="42" t="s">
        <v>123</v>
      </c>
      <c r="Q39" s="42"/>
      <c r="R39" s="42"/>
      <c r="S39" s="42"/>
    </row>
    <row r="40" spans="1:28" x14ac:dyDescent="0.25">
      <c r="P40" s="42" t="s">
        <v>125</v>
      </c>
      <c r="Q40" s="42"/>
      <c r="R40" s="42"/>
      <c r="S40" s="42"/>
    </row>
    <row r="41" spans="1:28" x14ac:dyDescent="0.25">
      <c r="B41" s="10" t="s">
        <v>58</v>
      </c>
      <c r="C41" s="9" t="s">
        <v>59</v>
      </c>
      <c r="D41" s="9" t="s">
        <v>63</v>
      </c>
      <c r="E41" s="10" t="s">
        <v>64</v>
      </c>
      <c r="F41" s="10" t="s">
        <v>60</v>
      </c>
      <c r="G41" s="10" t="s">
        <v>61</v>
      </c>
      <c r="H41" s="10" t="s">
        <v>7</v>
      </c>
      <c r="I41" s="10" t="s">
        <v>62</v>
      </c>
      <c r="J41" s="10" t="s">
        <v>9</v>
      </c>
      <c r="K41" s="10" t="s">
        <v>65</v>
      </c>
      <c r="L41" s="10" t="s">
        <v>110</v>
      </c>
      <c r="M41" s="10" t="s">
        <v>66</v>
      </c>
      <c r="P41" s="42" t="s">
        <v>124</v>
      </c>
      <c r="Q41" s="42"/>
      <c r="R41" s="42"/>
      <c r="S41" s="42"/>
      <c r="W41" s="81"/>
      <c r="X41" s="81"/>
      <c r="Y41" s="81"/>
      <c r="Z41" s="81"/>
      <c r="AA41" s="81"/>
      <c r="AB41" s="81"/>
    </row>
    <row r="42" spans="1:28" x14ac:dyDescent="0.25">
      <c r="B42" s="7">
        <v>4</v>
      </c>
      <c r="C42" s="8" t="s">
        <v>184</v>
      </c>
      <c r="D42" s="8" t="s">
        <v>101</v>
      </c>
      <c r="E42" s="7">
        <v>7</v>
      </c>
      <c r="F42" s="34">
        <v>6</v>
      </c>
      <c r="G42" s="35">
        <v>3</v>
      </c>
      <c r="H42" s="35">
        <v>1</v>
      </c>
      <c r="I42" s="7">
        <v>1</v>
      </c>
      <c r="J42" s="35">
        <v>2</v>
      </c>
      <c r="K42" s="35">
        <v>1</v>
      </c>
      <c r="L42" s="35">
        <v>0</v>
      </c>
      <c r="M42" s="7">
        <v>1</v>
      </c>
      <c r="P42" s="42" t="s">
        <v>126</v>
      </c>
      <c r="Q42" s="42"/>
      <c r="R42" s="42"/>
      <c r="S42" s="42"/>
      <c r="W42" s="81"/>
      <c r="X42" s="81"/>
      <c r="Y42" s="81"/>
      <c r="Z42" s="81"/>
      <c r="AA42" s="81"/>
      <c r="AB42" s="81"/>
    </row>
    <row r="43" spans="1:28" x14ac:dyDescent="0.25">
      <c r="B43" s="65" t="s">
        <v>69</v>
      </c>
      <c r="C43" s="66"/>
      <c r="D43" s="67"/>
      <c r="E43" s="57" t="s">
        <v>70</v>
      </c>
      <c r="F43" s="61"/>
      <c r="G43" s="61"/>
      <c r="H43" s="58"/>
      <c r="I43" s="28" t="s">
        <v>67</v>
      </c>
      <c r="J43" s="28">
        <v>10</v>
      </c>
      <c r="K43" s="29" t="s">
        <v>68</v>
      </c>
      <c r="L43" s="28"/>
      <c r="M43" s="30">
        <f>J43*E42</f>
        <v>70</v>
      </c>
      <c r="P43" s="42" t="s">
        <v>127</v>
      </c>
      <c r="Q43" s="42"/>
      <c r="R43" s="42"/>
      <c r="S43" s="42"/>
      <c r="W43" s="81"/>
      <c r="X43" s="81">
        <f>M43*0.2</f>
        <v>14</v>
      </c>
      <c r="Y43" s="81"/>
      <c r="Z43" s="81">
        <f t="shared" ref="Z43" si="1">O43*0.2</f>
        <v>0</v>
      </c>
      <c r="AA43" s="81"/>
      <c r="AB43" s="81">
        <f t="shared" ref="AB43" si="2">Q43*0.2</f>
        <v>0</v>
      </c>
    </row>
    <row r="44" spans="1:28" x14ac:dyDescent="0.25">
      <c r="B44" s="68" t="s">
        <v>84</v>
      </c>
      <c r="C44" s="69"/>
      <c r="D44" s="70"/>
      <c r="E44" s="59" t="s">
        <v>87</v>
      </c>
      <c r="F44" s="71"/>
      <c r="G44" s="71"/>
      <c r="H44" s="60"/>
      <c r="P44" s="42" t="s">
        <v>128</v>
      </c>
      <c r="Q44" s="42"/>
      <c r="R44" s="42"/>
      <c r="S44" s="42"/>
      <c r="W44" s="81"/>
      <c r="X44" s="81"/>
      <c r="Y44" s="81"/>
      <c r="Z44" s="81"/>
      <c r="AA44" s="81"/>
      <c r="AB44" s="81"/>
    </row>
    <row r="45" spans="1:28" x14ac:dyDescent="0.25">
      <c r="B45" s="72"/>
      <c r="C45" s="73"/>
      <c r="D45" s="74"/>
      <c r="E45" s="57" t="s">
        <v>72</v>
      </c>
      <c r="F45" s="61"/>
      <c r="G45" s="61"/>
      <c r="H45" s="58"/>
      <c r="I45" s="57" t="s">
        <v>71</v>
      </c>
      <c r="J45" s="61"/>
      <c r="K45" s="58"/>
      <c r="L45" s="14"/>
      <c r="P45" s="43" t="s">
        <v>129</v>
      </c>
      <c r="Q45" s="43"/>
      <c r="R45" s="43"/>
      <c r="S45" s="43"/>
      <c r="W45" s="81"/>
      <c r="X45" s="81"/>
      <c r="Y45" s="81"/>
      <c r="Z45" s="81"/>
      <c r="AA45" s="81"/>
      <c r="AB45" s="81"/>
    </row>
    <row r="46" spans="1:28" x14ac:dyDescent="0.25">
      <c r="B46" s="59"/>
      <c r="C46" s="71"/>
      <c r="D46" s="60"/>
      <c r="E46" s="59" t="s">
        <v>88</v>
      </c>
      <c r="F46" s="71"/>
      <c r="G46" s="71"/>
      <c r="H46" s="60"/>
      <c r="I46" s="15"/>
      <c r="J46" s="16"/>
      <c r="K46" s="17"/>
      <c r="L46" s="33"/>
      <c r="P46" s="43" t="s">
        <v>130</v>
      </c>
      <c r="Q46" s="43"/>
      <c r="R46" s="43"/>
      <c r="S46" s="43"/>
    </row>
    <row r="47" spans="1:28" hidden="1" x14ac:dyDescent="0.25">
      <c r="A47" s="40"/>
      <c r="B47" s="24" t="s">
        <v>73</v>
      </c>
      <c r="C47" s="21"/>
      <c r="D47" s="21"/>
      <c r="E47" s="25"/>
      <c r="F47" s="25"/>
      <c r="G47" s="25"/>
      <c r="H47" s="26"/>
      <c r="I47" s="23" t="s">
        <v>74</v>
      </c>
      <c r="J47" s="26"/>
      <c r="P47" s="43" t="s">
        <v>131</v>
      </c>
      <c r="Q47" s="43"/>
      <c r="R47" s="43"/>
      <c r="S47" s="43"/>
    </row>
    <row r="48" spans="1:28" hidden="1" x14ac:dyDescent="0.25">
      <c r="A48" s="40"/>
      <c r="B48" s="48"/>
      <c r="C48" s="49"/>
      <c r="D48" s="44"/>
      <c r="E48" s="45"/>
      <c r="F48" s="53"/>
      <c r="G48" s="54"/>
      <c r="H48" s="55"/>
      <c r="I48" s="15"/>
      <c r="J48" s="17"/>
      <c r="P48" s="43" t="s">
        <v>132</v>
      </c>
      <c r="Q48" s="43"/>
      <c r="R48" s="43"/>
      <c r="S48" s="43"/>
    </row>
    <row r="49" spans="1:28" hidden="1" x14ac:dyDescent="0.25">
      <c r="A49" s="40"/>
      <c r="B49" s="48"/>
      <c r="C49" s="49"/>
      <c r="D49" s="50"/>
      <c r="E49" s="51"/>
      <c r="F49" s="50"/>
      <c r="G49" s="52"/>
      <c r="H49" s="51"/>
      <c r="P49" s="43" t="s">
        <v>133</v>
      </c>
      <c r="Q49" s="43"/>
      <c r="R49" s="43"/>
      <c r="S49" s="43"/>
    </row>
    <row r="50" spans="1:28" hidden="1" x14ac:dyDescent="0.25">
      <c r="A50" s="40"/>
      <c r="B50" s="48"/>
      <c r="C50" s="49"/>
      <c r="D50" s="50"/>
      <c r="E50" s="51"/>
      <c r="F50" s="50"/>
      <c r="G50" s="52"/>
      <c r="H50" s="51"/>
      <c r="P50" s="43" t="s">
        <v>134</v>
      </c>
      <c r="Q50" s="43"/>
      <c r="R50" s="43"/>
      <c r="S50" s="43"/>
    </row>
    <row r="51" spans="1:28" hidden="1" x14ac:dyDescent="0.25">
      <c r="A51" s="40"/>
      <c r="B51" s="48"/>
      <c r="C51" s="49"/>
      <c r="D51" s="50"/>
      <c r="E51" s="51"/>
      <c r="F51" s="50"/>
      <c r="G51" s="52"/>
      <c r="H51" s="51"/>
      <c r="P51" s="43" t="s">
        <v>135</v>
      </c>
      <c r="Q51" s="43"/>
      <c r="R51" s="43"/>
      <c r="S51" s="43"/>
    </row>
    <row r="52" spans="1:28" x14ac:dyDescent="0.25">
      <c r="P52" s="43" t="s">
        <v>136</v>
      </c>
      <c r="Q52" s="43"/>
      <c r="R52" s="43"/>
      <c r="S52" s="43"/>
    </row>
    <row r="53" spans="1:28" x14ac:dyDescent="0.25">
      <c r="B53" s="10" t="s">
        <v>58</v>
      </c>
      <c r="C53" s="9" t="s">
        <v>59</v>
      </c>
      <c r="D53" s="9" t="s">
        <v>63</v>
      </c>
      <c r="E53" s="10" t="s">
        <v>64</v>
      </c>
      <c r="F53" s="10" t="s">
        <v>60</v>
      </c>
      <c r="G53" s="10" t="s">
        <v>61</v>
      </c>
      <c r="H53" s="10" t="s">
        <v>7</v>
      </c>
      <c r="I53" s="10" t="s">
        <v>62</v>
      </c>
      <c r="J53" s="10" t="s">
        <v>9</v>
      </c>
      <c r="K53" s="10" t="s">
        <v>65</v>
      </c>
      <c r="L53" s="10" t="s">
        <v>110</v>
      </c>
      <c r="M53" s="10" t="s">
        <v>66</v>
      </c>
      <c r="P53" s="43" t="s">
        <v>137</v>
      </c>
      <c r="Q53" s="43"/>
      <c r="R53" s="43"/>
      <c r="S53" s="43"/>
      <c r="W53" s="81"/>
      <c r="X53" s="81"/>
      <c r="Y53" s="81"/>
      <c r="Z53" s="81"/>
      <c r="AA53" s="81"/>
      <c r="AB53" s="81"/>
    </row>
    <row r="54" spans="1:28" x14ac:dyDescent="0.25">
      <c r="B54" s="7"/>
      <c r="C54" s="8"/>
      <c r="D54" s="8"/>
      <c r="E54" s="7"/>
      <c r="F54" s="34"/>
      <c r="G54" s="35"/>
      <c r="H54" s="35"/>
      <c r="I54" s="7"/>
      <c r="J54" s="35"/>
      <c r="K54" s="35"/>
      <c r="L54" s="35"/>
      <c r="M54" s="7"/>
      <c r="P54" s="43" t="s">
        <v>138</v>
      </c>
      <c r="Q54" s="43"/>
      <c r="R54" s="43"/>
      <c r="S54" s="43"/>
      <c r="W54" s="81"/>
      <c r="X54" s="81"/>
      <c r="Y54" s="81"/>
      <c r="Z54" s="81"/>
      <c r="AA54" s="81"/>
      <c r="AB54" s="81"/>
    </row>
    <row r="55" spans="1:28" x14ac:dyDescent="0.25">
      <c r="B55" s="23" t="s">
        <v>69</v>
      </c>
      <c r="C55" s="11"/>
      <c r="D55" s="12"/>
      <c r="E55" s="23" t="s">
        <v>70</v>
      </c>
      <c r="F55" s="25"/>
      <c r="G55" s="25"/>
      <c r="H55" s="26"/>
      <c r="I55" s="28" t="s">
        <v>67</v>
      </c>
      <c r="J55" s="28"/>
      <c r="K55" s="29" t="s">
        <v>68</v>
      </c>
      <c r="L55" s="28"/>
      <c r="M55" s="30">
        <f>J55*E54</f>
        <v>0</v>
      </c>
      <c r="P55" s="43" t="s">
        <v>139</v>
      </c>
      <c r="Q55" s="43"/>
      <c r="R55" s="43"/>
      <c r="S55" s="43"/>
      <c r="W55" s="79"/>
      <c r="X55" s="79">
        <f>M55*W55</f>
        <v>0</v>
      </c>
      <c r="Y55" s="79"/>
      <c r="Z55" s="79">
        <f>M55*Y55</f>
        <v>0</v>
      </c>
      <c r="AA55" s="79"/>
      <c r="AB55" s="79">
        <f>M55*AA55</f>
        <v>0</v>
      </c>
    </row>
    <row r="56" spans="1:28" x14ac:dyDescent="0.25">
      <c r="B56" s="68"/>
      <c r="C56" s="69"/>
      <c r="D56" s="70"/>
      <c r="E56" s="59"/>
      <c r="F56" s="71"/>
      <c r="G56" s="71"/>
      <c r="H56" s="60"/>
      <c r="P56" s="43" t="s">
        <v>140</v>
      </c>
      <c r="Q56" s="43"/>
      <c r="R56" s="43"/>
      <c r="S56" s="43"/>
      <c r="W56" s="81"/>
      <c r="X56" s="81"/>
      <c r="Y56" s="81"/>
      <c r="Z56" s="81"/>
      <c r="AA56" s="81"/>
      <c r="AB56" s="81"/>
    </row>
    <row r="57" spans="1:28" x14ac:dyDescent="0.25">
      <c r="B57" s="72"/>
      <c r="C57" s="73"/>
      <c r="D57" s="74"/>
      <c r="E57" s="25" t="s">
        <v>72</v>
      </c>
      <c r="F57" s="25"/>
      <c r="G57" s="25"/>
      <c r="H57" s="26"/>
      <c r="I57" s="23" t="s">
        <v>71</v>
      </c>
      <c r="J57" s="25"/>
      <c r="K57" s="26"/>
      <c r="L57" s="14"/>
      <c r="P57" s="43" t="s">
        <v>141</v>
      </c>
      <c r="Q57" s="43"/>
      <c r="R57" s="43"/>
      <c r="S57" s="43"/>
      <c r="W57" s="81"/>
      <c r="X57" s="81"/>
      <c r="Y57" s="81"/>
      <c r="Z57" s="81"/>
      <c r="AA57" s="81"/>
      <c r="AB57" s="81"/>
    </row>
    <row r="58" spans="1:28" x14ac:dyDescent="0.25">
      <c r="B58" s="59"/>
      <c r="C58" s="71"/>
      <c r="D58" s="60"/>
      <c r="E58" s="59"/>
      <c r="F58" s="71"/>
      <c r="G58" s="71"/>
      <c r="H58" s="60"/>
      <c r="I58" s="15"/>
      <c r="J58" s="16"/>
      <c r="K58" s="17"/>
      <c r="L58" s="33"/>
      <c r="P58" s="43" t="s">
        <v>142</v>
      </c>
      <c r="Q58" s="43"/>
      <c r="R58" s="43"/>
      <c r="S58" s="43"/>
    </row>
    <row r="59" spans="1:28" hidden="1" x14ac:dyDescent="0.25">
      <c r="A59" s="40"/>
      <c r="B59" s="24" t="s">
        <v>73</v>
      </c>
      <c r="C59" s="21"/>
      <c r="D59" s="21"/>
      <c r="E59" s="25"/>
      <c r="F59" s="25"/>
      <c r="G59" s="25"/>
      <c r="H59" s="26"/>
      <c r="I59" s="23" t="s">
        <v>74</v>
      </c>
      <c r="J59" s="26"/>
      <c r="P59" s="43" t="s">
        <v>143</v>
      </c>
      <c r="Q59" s="43"/>
      <c r="R59" s="43"/>
      <c r="S59" s="43"/>
    </row>
    <row r="60" spans="1:28" hidden="1" x14ac:dyDescent="0.25">
      <c r="A60" s="40"/>
      <c r="B60" s="48"/>
      <c r="C60" s="49"/>
      <c r="D60" s="44"/>
      <c r="E60" s="45"/>
      <c r="F60" s="53"/>
      <c r="G60" s="54"/>
      <c r="H60" s="55"/>
      <c r="I60" s="15"/>
      <c r="J60" s="17"/>
      <c r="P60" s="43" t="s">
        <v>144</v>
      </c>
      <c r="Q60" s="43"/>
      <c r="R60" s="43"/>
      <c r="S60" s="43"/>
    </row>
    <row r="61" spans="1:28" hidden="1" x14ac:dyDescent="0.25">
      <c r="A61" s="40"/>
      <c r="B61" s="48"/>
      <c r="C61" s="49"/>
      <c r="D61" s="50"/>
      <c r="E61" s="51"/>
      <c r="F61" s="50"/>
      <c r="G61" s="52"/>
      <c r="H61" s="51"/>
      <c r="P61" s="43" t="s">
        <v>145</v>
      </c>
      <c r="Q61" s="43"/>
      <c r="R61" s="43"/>
      <c r="S61" s="43"/>
    </row>
    <row r="62" spans="1:28" hidden="1" x14ac:dyDescent="0.25">
      <c r="A62" s="40"/>
      <c r="B62" s="48"/>
      <c r="C62" s="49"/>
      <c r="D62" s="50"/>
      <c r="E62" s="51"/>
      <c r="F62" s="50"/>
      <c r="G62" s="52"/>
      <c r="H62" s="51"/>
      <c r="P62" s="43" t="s">
        <v>146</v>
      </c>
      <c r="Q62" s="43"/>
      <c r="R62" s="43"/>
      <c r="S62" s="43"/>
    </row>
    <row r="63" spans="1:28" hidden="1" x14ac:dyDescent="0.25">
      <c r="A63" s="40"/>
      <c r="B63" s="48"/>
      <c r="C63" s="49"/>
      <c r="D63" s="50"/>
      <c r="E63" s="51"/>
      <c r="F63" s="50"/>
      <c r="G63" s="52"/>
      <c r="H63" s="51"/>
      <c r="P63" s="43" t="s">
        <v>147</v>
      </c>
      <c r="Q63" s="43"/>
      <c r="R63" s="43"/>
      <c r="S63" s="43"/>
    </row>
    <row r="64" spans="1:28" x14ac:dyDescent="0.25">
      <c r="P64" s="43" t="s">
        <v>148</v>
      </c>
      <c r="Q64" s="43"/>
      <c r="R64" s="43"/>
      <c r="S64" s="43"/>
    </row>
    <row r="65" spans="16:19" x14ac:dyDescent="0.25">
      <c r="P65" s="43" t="s">
        <v>149</v>
      </c>
      <c r="Q65" s="43"/>
      <c r="R65" s="43"/>
      <c r="S65" s="43"/>
    </row>
    <row r="66" spans="16:19" x14ac:dyDescent="0.25">
      <c r="P66" s="43" t="s">
        <v>150</v>
      </c>
      <c r="Q66" s="43"/>
      <c r="R66" s="43"/>
      <c r="S66" s="43"/>
    </row>
    <row r="67" spans="16:19" x14ac:dyDescent="0.25">
      <c r="P67" s="43" t="s">
        <v>151</v>
      </c>
      <c r="Q67" s="43"/>
      <c r="R67" s="43"/>
      <c r="S67" s="43"/>
    </row>
    <row r="68" spans="16:19" x14ac:dyDescent="0.25">
      <c r="P68" s="43" t="s">
        <v>152</v>
      </c>
      <c r="Q68" s="43"/>
      <c r="R68" s="43"/>
      <c r="S68" s="43"/>
    </row>
    <row r="69" spans="16:19" x14ac:dyDescent="0.25">
      <c r="P69" s="43" t="s">
        <v>153</v>
      </c>
      <c r="Q69" s="43"/>
      <c r="R69" s="43"/>
      <c r="S69" s="43"/>
    </row>
    <row r="70" spans="16:19" x14ac:dyDescent="0.25">
      <c r="P70" s="43" t="s">
        <v>154</v>
      </c>
      <c r="Q70" s="43"/>
      <c r="R70" s="43"/>
      <c r="S70" s="43"/>
    </row>
    <row r="71" spans="16:19" x14ac:dyDescent="0.25">
      <c r="P71" s="43" t="s">
        <v>155</v>
      </c>
      <c r="Q71" s="43"/>
      <c r="R71" s="43"/>
      <c r="S71" s="43"/>
    </row>
    <row r="72" spans="16:19" x14ac:dyDescent="0.25">
      <c r="P72" s="43" t="s">
        <v>156</v>
      </c>
      <c r="Q72" s="43"/>
      <c r="R72" s="43"/>
      <c r="S72" s="43"/>
    </row>
    <row r="73" spans="16:19" x14ac:dyDescent="0.25">
      <c r="P73" s="43" t="s">
        <v>157</v>
      </c>
      <c r="Q73" s="43"/>
      <c r="R73" s="43"/>
      <c r="S73" s="43"/>
    </row>
    <row r="74" spans="16:19" x14ac:dyDescent="0.25">
      <c r="P74" s="43" t="s">
        <v>158</v>
      </c>
      <c r="Q74" s="43"/>
      <c r="R74" s="43"/>
      <c r="S74" s="43"/>
    </row>
    <row r="75" spans="16:19" x14ac:dyDescent="0.25">
      <c r="P75" s="43" t="s">
        <v>159</v>
      </c>
      <c r="Q75" s="43"/>
      <c r="R75" s="43"/>
      <c r="S75" s="43"/>
    </row>
    <row r="76" spans="16:19" x14ac:dyDescent="0.25">
      <c r="P76" s="43" t="s">
        <v>160</v>
      </c>
      <c r="Q76" s="43"/>
      <c r="R76" s="43"/>
      <c r="S76" s="43"/>
    </row>
    <row r="77" spans="16:19" x14ac:dyDescent="0.25">
      <c r="P77" s="43" t="s">
        <v>161</v>
      </c>
      <c r="Q77" s="43"/>
      <c r="R77" s="43"/>
      <c r="S77" s="43"/>
    </row>
    <row r="78" spans="16:19" x14ac:dyDescent="0.25">
      <c r="P78" s="43" t="s">
        <v>162</v>
      </c>
      <c r="Q78" s="43"/>
      <c r="R78" s="43"/>
      <c r="S78" s="43"/>
    </row>
    <row r="79" spans="16:19" x14ac:dyDescent="0.25">
      <c r="P79" s="43" t="s">
        <v>163</v>
      </c>
      <c r="Q79" s="43"/>
      <c r="R79" s="43"/>
      <c r="S79" s="43"/>
    </row>
    <row r="80" spans="16:19" x14ac:dyDescent="0.25">
      <c r="P80" s="43" t="s">
        <v>164</v>
      </c>
      <c r="Q80" s="43"/>
      <c r="R80" s="43"/>
      <c r="S80" s="43"/>
    </row>
    <row r="81" spans="16:19" x14ac:dyDescent="0.25">
      <c r="P81" s="43" t="s">
        <v>165</v>
      </c>
      <c r="Q81" s="43"/>
      <c r="R81" s="43"/>
      <c r="S81" s="43"/>
    </row>
    <row r="82" spans="16:19" x14ac:dyDescent="0.25">
      <c r="P82" s="43" t="s">
        <v>166</v>
      </c>
      <c r="Q82" s="43"/>
      <c r="R82" s="43"/>
      <c r="S82" s="43"/>
    </row>
    <row r="83" spans="16:19" x14ac:dyDescent="0.25">
      <c r="P83" s="43" t="s">
        <v>167</v>
      </c>
      <c r="Q83" s="43"/>
      <c r="R83" s="43"/>
      <c r="S83" s="43"/>
    </row>
    <row r="84" spans="16:19" x14ac:dyDescent="0.25">
      <c r="P84" s="43" t="s">
        <v>168</v>
      </c>
      <c r="Q84" s="43"/>
      <c r="R84" s="43"/>
      <c r="S84" s="43"/>
    </row>
    <row r="85" spans="16:19" x14ac:dyDescent="0.25">
      <c r="P85" s="43" t="s">
        <v>169</v>
      </c>
      <c r="Q85" s="43"/>
      <c r="R85" s="43"/>
      <c r="S85" s="43"/>
    </row>
    <row r="86" spans="16:19" x14ac:dyDescent="0.25">
      <c r="P86" s="43" t="s">
        <v>170</v>
      </c>
      <c r="Q86" s="43"/>
      <c r="R86" s="43"/>
      <c r="S86" s="43"/>
    </row>
    <row r="87" spans="16:19" x14ac:dyDescent="0.25">
      <c r="P87" s="43" t="s">
        <v>171</v>
      </c>
      <c r="Q87" s="43"/>
      <c r="R87" s="43"/>
      <c r="S87" s="43"/>
    </row>
    <row r="88" spans="16:19" x14ac:dyDescent="0.25">
      <c r="P88" s="43" t="s">
        <v>172</v>
      </c>
      <c r="Q88" s="43"/>
      <c r="R88" s="43"/>
      <c r="S88" s="43"/>
    </row>
    <row r="89" spans="16:19" x14ac:dyDescent="0.25">
      <c r="P89" s="43" t="s">
        <v>173</v>
      </c>
      <c r="Q89" s="43"/>
      <c r="R89" s="43"/>
      <c r="S89" s="43"/>
    </row>
    <row r="90" spans="16:19" x14ac:dyDescent="0.25">
      <c r="P90" s="43" t="s">
        <v>174</v>
      </c>
      <c r="Q90" s="43"/>
      <c r="R90" s="43"/>
      <c r="S90" s="43"/>
    </row>
    <row r="91" spans="16:19" x14ac:dyDescent="0.25">
      <c r="P91" s="43" t="s">
        <v>175</v>
      </c>
      <c r="Q91" s="43"/>
      <c r="R91" s="43"/>
      <c r="S91" s="43"/>
    </row>
    <row r="92" spans="16:19" x14ac:dyDescent="0.25">
      <c r="P92" s="43" t="s">
        <v>176</v>
      </c>
      <c r="Q92" s="43"/>
      <c r="R92" s="43"/>
      <c r="S92" s="43"/>
    </row>
    <row r="93" spans="16:19" x14ac:dyDescent="0.25">
      <c r="P93" s="43" t="s">
        <v>177</v>
      </c>
      <c r="Q93" s="43"/>
      <c r="R93" s="43"/>
      <c r="S93" s="43"/>
    </row>
    <row r="94" spans="16:19" x14ac:dyDescent="0.25">
      <c r="P94" s="43" t="s">
        <v>178</v>
      </c>
      <c r="Q94" s="43"/>
      <c r="R94" s="43"/>
      <c r="S94" s="43"/>
    </row>
    <row r="95" spans="16:19" x14ac:dyDescent="0.25">
      <c r="P95" s="43" t="s">
        <v>179</v>
      </c>
      <c r="Q95" s="43"/>
      <c r="R95" s="43"/>
      <c r="S95" s="43"/>
    </row>
    <row r="96" spans="16:19" x14ac:dyDescent="0.25">
      <c r="P96" s="43" t="s">
        <v>180</v>
      </c>
      <c r="Q96" s="43"/>
      <c r="R96" s="43"/>
      <c r="S96" s="43"/>
    </row>
    <row r="97" spans="16:19" x14ac:dyDescent="0.25">
      <c r="P97" s="43" t="s">
        <v>181</v>
      </c>
      <c r="Q97" s="43"/>
      <c r="R97" s="43"/>
      <c r="S97" s="43"/>
    </row>
    <row r="98" spans="16:19" x14ac:dyDescent="0.25">
      <c r="P98" s="43" t="s">
        <v>182</v>
      </c>
      <c r="Q98" s="43"/>
      <c r="R98" s="43"/>
      <c r="S98" s="43"/>
    </row>
    <row r="109" spans="16:19" x14ac:dyDescent="0.25">
      <c r="P109" s="56"/>
      <c r="Q109" s="56"/>
      <c r="R109" s="56"/>
      <c r="S109" s="56"/>
    </row>
    <row r="110" spans="16:19" x14ac:dyDescent="0.25">
      <c r="P110" s="56"/>
      <c r="Q110" s="56"/>
      <c r="R110" s="56"/>
      <c r="S110" s="56"/>
    </row>
    <row r="111" spans="16:19" x14ac:dyDescent="0.25">
      <c r="P111" s="56"/>
      <c r="Q111" s="56"/>
      <c r="R111" s="56"/>
      <c r="S111" s="56"/>
    </row>
    <row r="112" spans="16:19" x14ac:dyDescent="0.25">
      <c r="P112" s="56"/>
      <c r="Q112" s="56"/>
      <c r="R112" s="56"/>
      <c r="S112" s="56"/>
    </row>
    <row r="113" spans="16:19" x14ac:dyDescent="0.25">
      <c r="P113" s="56"/>
      <c r="Q113" s="56"/>
      <c r="R113" s="56"/>
      <c r="S113" s="56"/>
    </row>
    <row r="114" spans="16:19" x14ac:dyDescent="0.25">
      <c r="P114" s="56"/>
      <c r="Q114" s="56"/>
      <c r="R114" s="56"/>
      <c r="S114" s="56"/>
    </row>
    <row r="115" spans="16:19" x14ac:dyDescent="0.25">
      <c r="P115" s="56"/>
      <c r="Q115" s="56"/>
      <c r="R115" s="56"/>
      <c r="S115" s="56"/>
    </row>
    <row r="116" spans="16:19" x14ac:dyDescent="0.25">
      <c r="P116" s="56"/>
      <c r="Q116" s="56"/>
      <c r="R116" s="56"/>
      <c r="S116" s="56"/>
    </row>
    <row r="117" spans="16:19" x14ac:dyDescent="0.25">
      <c r="P117" s="56"/>
      <c r="Q117" s="56"/>
      <c r="R117" s="56"/>
      <c r="S117" s="56"/>
    </row>
    <row r="118" spans="16:19" x14ac:dyDescent="0.25">
      <c r="P118" s="56"/>
      <c r="Q118" s="56"/>
      <c r="R118" s="56"/>
      <c r="S118" s="56"/>
    </row>
    <row r="119" spans="16:19" x14ac:dyDescent="0.25">
      <c r="P119" s="56"/>
      <c r="Q119" s="56"/>
      <c r="R119" s="56"/>
      <c r="S119" s="56"/>
    </row>
    <row r="120" spans="16:19" x14ac:dyDescent="0.25">
      <c r="P120" s="56"/>
      <c r="Q120" s="56"/>
      <c r="R120" s="56"/>
      <c r="S120" s="56"/>
    </row>
    <row r="121" spans="16:19" x14ac:dyDescent="0.25">
      <c r="P121" s="56"/>
      <c r="Q121" s="56"/>
      <c r="R121" s="56"/>
      <c r="S121" s="56"/>
    </row>
    <row r="122" spans="16:19" x14ac:dyDescent="0.25">
      <c r="P122" s="56"/>
      <c r="Q122" s="56"/>
      <c r="R122" s="56"/>
      <c r="S122" s="56"/>
    </row>
    <row r="123" spans="16:19" x14ac:dyDescent="0.25">
      <c r="P123" s="56"/>
      <c r="Q123" s="56"/>
      <c r="R123" s="56"/>
      <c r="S123" s="56"/>
    </row>
    <row r="124" spans="16:19" x14ac:dyDescent="0.25">
      <c r="P124" s="56"/>
      <c r="Q124" s="56"/>
      <c r="R124" s="56"/>
      <c r="S124" s="56"/>
    </row>
    <row r="125" spans="16:19" x14ac:dyDescent="0.25">
      <c r="P125" s="56"/>
      <c r="Q125" s="56"/>
      <c r="R125" s="56"/>
      <c r="S125" s="56"/>
    </row>
    <row r="126" spans="16:19" x14ac:dyDescent="0.25">
      <c r="P126" s="56"/>
      <c r="Q126" s="56"/>
      <c r="R126" s="56"/>
      <c r="S126" s="56"/>
    </row>
    <row r="127" spans="16:19" x14ac:dyDescent="0.25">
      <c r="P127" s="56"/>
      <c r="Q127" s="56"/>
      <c r="R127" s="56"/>
      <c r="S127" s="56"/>
    </row>
    <row r="128" spans="16:19" x14ac:dyDescent="0.25">
      <c r="P128" s="56"/>
      <c r="Q128" s="56"/>
      <c r="R128" s="56"/>
      <c r="S128" s="56"/>
    </row>
    <row r="129" spans="16:19" x14ac:dyDescent="0.25">
      <c r="P129" s="56"/>
      <c r="Q129" s="56"/>
      <c r="R129" s="56"/>
      <c r="S129" s="56"/>
    </row>
    <row r="130" spans="16:19" x14ac:dyDescent="0.25">
      <c r="P130" s="56"/>
      <c r="Q130" s="56"/>
      <c r="R130" s="56"/>
      <c r="S130" s="56"/>
    </row>
    <row r="131" spans="16:19" x14ac:dyDescent="0.25">
      <c r="P131" s="56"/>
      <c r="Q131" s="56"/>
      <c r="R131" s="56"/>
      <c r="S131" s="56"/>
    </row>
    <row r="132" spans="16:19" x14ac:dyDescent="0.25">
      <c r="P132" s="56"/>
      <c r="Q132" s="56"/>
      <c r="R132" s="56"/>
      <c r="S132" s="56"/>
    </row>
    <row r="133" spans="16:19" x14ac:dyDescent="0.25">
      <c r="P133" s="56"/>
      <c r="Q133" s="56"/>
      <c r="R133" s="56"/>
      <c r="S133" s="56"/>
    </row>
    <row r="134" spans="16:19" x14ac:dyDescent="0.25">
      <c r="P134" s="56"/>
      <c r="Q134" s="56"/>
      <c r="R134" s="56"/>
      <c r="S134" s="56"/>
    </row>
    <row r="135" spans="16:19" x14ac:dyDescent="0.25">
      <c r="P135" s="56"/>
      <c r="Q135" s="56"/>
      <c r="R135" s="56"/>
      <c r="S135" s="56"/>
    </row>
    <row r="136" spans="16:19" x14ac:dyDescent="0.25">
      <c r="P136" s="56"/>
      <c r="Q136" s="56"/>
      <c r="R136" s="56"/>
      <c r="S136" s="56"/>
    </row>
    <row r="137" spans="16:19" x14ac:dyDescent="0.25">
      <c r="P137" s="56"/>
      <c r="Q137" s="56"/>
      <c r="R137" s="56"/>
      <c r="S137" s="56"/>
    </row>
    <row r="138" spans="16:19" x14ac:dyDescent="0.25">
      <c r="P138" s="56"/>
      <c r="Q138" s="56"/>
      <c r="R138" s="56"/>
      <c r="S138" s="56"/>
    </row>
    <row r="139" spans="16:19" x14ac:dyDescent="0.25">
      <c r="P139" s="56"/>
      <c r="Q139" s="56"/>
      <c r="R139" s="56"/>
      <c r="S139" s="56"/>
    </row>
    <row r="140" spans="16:19" x14ac:dyDescent="0.25">
      <c r="P140" s="56"/>
      <c r="Q140" s="56"/>
      <c r="R140" s="56"/>
      <c r="S140" s="56"/>
    </row>
    <row r="141" spans="16:19" x14ac:dyDescent="0.25">
      <c r="P141" s="56"/>
      <c r="Q141" s="56"/>
      <c r="R141" s="56"/>
      <c r="S141" s="56"/>
    </row>
    <row r="142" spans="16:19" x14ac:dyDescent="0.25">
      <c r="P142" s="56"/>
      <c r="Q142" s="56"/>
      <c r="R142" s="56"/>
      <c r="S142" s="56"/>
    </row>
    <row r="143" spans="16:19" x14ac:dyDescent="0.25">
      <c r="P143" s="56"/>
      <c r="Q143" s="56"/>
      <c r="R143" s="56"/>
      <c r="S143" s="56"/>
    </row>
    <row r="144" spans="16:19" x14ac:dyDescent="0.25">
      <c r="P144" s="56"/>
      <c r="Q144" s="56"/>
      <c r="R144" s="56"/>
      <c r="S144" s="56"/>
    </row>
    <row r="145" spans="16:19" x14ac:dyDescent="0.25">
      <c r="P145" s="56"/>
      <c r="Q145" s="56"/>
      <c r="R145" s="56"/>
      <c r="S145" s="56"/>
    </row>
    <row r="146" spans="16:19" x14ac:dyDescent="0.25">
      <c r="P146" s="56"/>
      <c r="Q146" s="56"/>
      <c r="R146" s="56"/>
      <c r="S146" s="56"/>
    </row>
    <row r="147" spans="16:19" x14ac:dyDescent="0.25">
      <c r="P147" s="56"/>
      <c r="Q147" s="56"/>
      <c r="R147" s="56"/>
      <c r="S147" s="56"/>
    </row>
    <row r="148" spans="16:19" x14ac:dyDescent="0.25">
      <c r="P148" s="56"/>
      <c r="Q148" s="56"/>
      <c r="R148" s="56"/>
      <c r="S148" s="56"/>
    </row>
    <row r="149" spans="16:19" x14ac:dyDescent="0.25">
      <c r="P149" s="56"/>
      <c r="Q149" s="56"/>
      <c r="R149" s="56"/>
      <c r="S149" s="56"/>
    </row>
    <row r="150" spans="16:19" x14ac:dyDescent="0.25">
      <c r="P150" s="56"/>
      <c r="Q150" s="56"/>
      <c r="R150" s="56"/>
      <c r="S150" s="56"/>
    </row>
    <row r="151" spans="16:19" x14ac:dyDescent="0.25">
      <c r="P151" s="42"/>
      <c r="Q151" s="42"/>
      <c r="R151" s="42"/>
      <c r="S151" s="42"/>
    </row>
    <row r="152" spans="16:19" x14ac:dyDescent="0.25">
      <c r="P152" s="42"/>
      <c r="Q152" s="42"/>
      <c r="R152" s="42"/>
      <c r="S152" s="42"/>
    </row>
    <row r="153" spans="16:19" x14ac:dyDescent="0.25">
      <c r="P153" s="42"/>
      <c r="Q153" s="42"/>
      <c r="R153" s="42"/>
      <c r="S153" s="42"/>
    </row>
    <row r="154" spans="16:19" x14ac:dyDescent="0.25">
      <c r="P154" s="42"/>
      <c r="Q154" s="42"/>
      <c r="R154" s="42"/>
      <c r="S154" s="42"/>
    </row>
    <row r="155" spans="16:19" x14ac:dyDescent="0.25">
      <c r="P155" s="42"/>
      <c r="Q155" s="42"/>
      <c r="R155" s="42"/>
      <c r="S155" s="42"/>
    </row>
    <row r="156" spans="16:19" x14ac:dyDescent="0.25">
      <c r="P156" s="42"/>
      <c r="Q156" s="42"/>
      <c r="R156" s="42"/>
      <c r="S156" s="42"/>
    </row>
    <row r="157" spans="16:19" x14ac:dyDescent="0.25">
      <c r="P157" s="42"/>
      <c r="Q157" s="42"/>
      <c r="R157" s="42"/>
      <c r="S157" s="42"/>
    </row>
    <row r="158" spans="16:19" x14ac:dyDescent="0.25">
      <c r="P158" s="42"/>
      <c r="Q158" s="42"/>
      <c r="R158" s="42"/>
      <c r="S158" s="42"/>
    </row>
    <row r="159" spans="16:19" x14ac:dyDescent="0.25">
      <c r="P159" s="42"/>
      <c r="Q159" s="42"/>
      <c r="R159" s="42"/>
      <c r="S159" s="42"/>
    </row>
    <row r="160" spans="16:19" x14ac:dyDescent="0.25">
      <c r="P160" s="42"/>
      <c r="Q160" s="42"/>
      <c r="R160" s="42"/>
      <c r="S160" s="42"/>
    </row>
    <row r="161" spans="16:19" x14ac:dyDescent="0.25">
      <c r="P161" s="42"/>
      <c r="Q161" s="42"/>
      <c r="R161" s="42"/>
      <c r="S161" s="42"/>
    </row>
    <row r="162" spans="16:19" x14ac:dyDescent="0.25">
      <c r="P162" s="42"/>
      <c r="Q162" s="42"/>
      <c r="R162" s="42"/>
      <c r="S162" s="42"/>
    </row>
    <row r="163" spans="16:19" x14ac:dyDescent="0.25">
      <c r="P163" s="42"/>
      <c r="Q163" s="42"/>
      <c r="R163" s="42"/>
      <c r="S163" s="42"/>
    </row>
    <row r="164" spans="16:19" x14ac:dyDescent="0.25">
      <c r="P164" s="42"/>
      <c r="Q164" s="42"/>
      <c r="R164" s="42"/>
      <c r="S164" s="42"/>
    </row>
    <row r="165" spans="16:19" x14ac:dyDescent="0.25">
      <c r="P165" s="42"/>
      <c r="Q165" s="42"/>
      <c r="R165" s="42"/>
      <c r="S165" s="42"/>
    </row>
    <row r="166" spans="16:19" x14ac:dyDescent="0.25">
      <c r="P166" s="42"/>
      <c r="Q166" s="42"/>
      <c r="R166" s="42"/>
      <c r="S166" s="42"/>
    </row>
    <row r="167" spans="16:19" x14ac:dyDescent="0.25">
      <c r="P167" s="42"/>
      <c r="Q167" s="42"/>
      <c r="R167" s="42"/>
      <c r="S167" s="42"/>
    </row>
    <row r="168" spans="16:19" x14ac:dyDescent="0.25">
      <c r="P168" s="42"/>
      <c r="Q168" s="42"/>
      <c r="R168" s="42"/>
      <c r="S168" s="42"/>
    </row>
    <row r="169" spans="16:19" x14ac:dyDescent="0.25">
      <c r="P169" s="42"/>
      <c r="Q169" s="42"/>
      <c r="R169" s="42"/>
      <c r="S169" s="42"/>
    </row>
    <row r="170" spans="16:19" x14ac:dyDescent="0.25">
      <c r="P170" s="42"/>
      <c r="Q170" s="42"/>
      <c r="R170" s="42"/>
      <c r="S170" s="42"/>
    </row>
    <row r="171" spans="16:19" x14ac:dyDescent="0.25">
      <c r="P171" s="42"/>
      <c r="Q171" s="42"/>
      <c r="R171" s="42"/>
      <c r="S171" s="42"/>
    </row>
  </sheetData>
  <sortState xmlns:xlrd2="http://schemas.microsoft.com/office/spreadsheetml/2017/richdata2" ref="Q10:Q17">
    <sortCondition ref="Q10"/>
  </sortState>
  <mergeCells count="154">
    <mergeCell ref="B13:C13"/>
    <mergeCell ref="B14:C14"/>
    <mergeCell ref="B15:C15"/>
    <mergeCell ref="W3:X3"/>
    <mergeCell ref="Y3:Z3"/>
    <mergeCell ref="AA3:AB3"/>
    <mergeCell ref="B56:D56"/>
    <mergeCell ref="E56:H56"/>
    <mergeCell ref="B57:D57"/>
    <mergeCell ref="B58:D58"/>
    <mergeCell ref="E58:H58"/>
    <mergeCell ref="B2:E3"/>
    <mergeCell ref="F2:J3"/>
    <mergeCell ref="E21:H21"/>
    <mergeCell ref="I21:K21"/>
    <mergeCell ref="I23:J23"/>
    <mergeCell ref="B34:D34"/>
    <mergeCell ref="E34:H34"/>
    <mergeCell ref="B44:D44"/>
    <mergeCell ref="E44:H44"/>
    <mergeCell ref="B45:D45"/>
    <mergeCell ref="B46:D46"/>
    <mergeCell ref="E46:H46"/>
    <mergeCell ref="B43:D43"/>
    <mergeCell ref="E43:H43"/>
    <mergeCell ref="E45:H45"/>
    <mergeCell ref="B21:D21"/>
    <mergeCell ref="B22:D22"/>
    <mergeCell ref="E22:H22"/>
    <mergeCell ref="B32:D32"/>
    <mergeCell ref="I12:J12"/>
    <mergeCell ref="K1:M1"/>
    <mergeCell ref="K2:M2"/>
    <mergeCell ref="B12:C12"/>
    <mergeCell ref="B1:E1"/>
    <mergeCell ref="F1:J1"/>
    <mergeCell ref="B7:D7"/>
    <mergeCell ref="B19:D19"/>
    <mergeCell ref="B31:D31"/>
    <mergeCell ref="E7:H7"/>
    <mergeCell ref="E9:H9"/>
    <mergeCell ref="I9:K9"/>
    <mergeCell ref="I11:J11"/>
    <mergeCell ref="E19:H19"/>
    <mergeCell ref="B24:C24"/>
    <mergeCell ref="B25:C25"/>
    <mergeCell ref="B26:C26"/>
    <mergeCell ref="B8:D8"/>
    <mergeCell ref="B9:D9"/>
    <mergeCell ref="B10:D10"/>
    <mergeCell ref="E8:H8"/>
    <mergeCell ref="E10:H10"/>
    <mergeCell ref="B20:D20"/>
    <mergeCell ref="E20:H20"/>
    <mergeCell ref="P109:S109"/>
    <mergeCell ref="P110:S110"/>
    <mergeCell ref="P111:S111"/>
    <mergeCell ref="P112:S112"/>
    <mergeCell ref="P113:S113"/>
    <mergeCell ref="I13:J13"/>
    <mergeCell ref="I14:J14"/>
    <mergeCell ref="I25:J25"/>
    <mergeCell ref="I26:J26"/>
    <mergeCell ref="I24:J24"/>
    <mergeCell ref="I45:K45"/>
    <mergeCell ref="I33:K33"/>
    <mergeCell ref="P120:S120"/>
    <mergeCell ref="P121:S121"/>
    <mergeCell ref="P122:S122"/>
    <mergeCell ref="P123:S123"/>
    <mergeCell ref="P124:S124"/>
    <mergeCell ref="P125:S125"/>
    <mergeCell ref="P114:S114"/>
    <mergeCell ref="P115:S115"/>
    <mergeCell ref="P116:S116"/>
    <mergeCell ref="P117:S117"/>
    <mergeCell ref="P118:S118"/>
    <mergeCell ref="P119:S119"/>
    <mergeCell ref="P135:S135"/>
    <mergeCell ref="P136:S136"/>
    <mergeCell ref="P137:S137"/>
    <mergeCell ref="P126:S126"/>
    <mergeCell ref="P127:S127"/>
    <mergeCell ref="P128:S128"/>
    <mergeCell ref="P129:S129"/>
    <mergeCell ref="P130:S130"/>
    <mergeCell ref="P131:S131"/>
    <mergeCell ref="P150:S150"/>
    <mergeCell ref="F12:H12"/>
    <mergeCell ref="D13:E13"/>
    <mergeCell ref="F13:H13"/>
    <mergeCell ref="D14:E14"/>
    <mergeCell ref="F14:H14"/>
    <mergeCell ref="D15:E15"/>
    <mergeCell ref="F15:H15"/>
    <mergeCell ref="F24:H24"/>
    <mergeCell ref="P144:S144"/>
    <mergeCell ref="P145:S145"/>
    <mergeCell ref="P146:S146"/>
    <mergeCell ref="P147:S147"/>
    <mergeCell ref="P148:S148"/>
    <mergeCell ref="P149:S149"/>
    <mergeCell ref="P138:S138"/>
    <mergeCell ref="P139:S139"/>
    <mergeCell ref="P140:S140"/>
    <mergeCell ref="P141:S141"/>
    <mergeCell ref="P142:S142"/>
    <mergeCell ref="P143:S143"/>
    <mergeCell ref="P132:S132"/>
    <mergeCell ref="P133:S133"/>
    <mergeCell ref="P134:S134"/>
    <mergeCell ref="B36:C36"/>
    <mergeCell ref="F36:H36"/>
    <mergeCell ref="B37:C37"/>
    <mergeCell ref="D37:E37"/>
    <mergeCell ref="F37:H37"/>
    <mergeCell ref="B38:C38"/>
    <mergeCell ref="D38:E38"/>
    <mergeCell ref="F38:H38"/>
    <mergeCell ref="D25:E25"/>
    <mergeCell ref="F25:H25"/>
    <mergeCell ref="D26:E26"/>
    <mergeCell ref="F26:H26"/>
    <mergeCell ref="B27:C27"/>
    <mergeCell ref="D27:E27"/>
    <mergeCell ref="F27:H27"/>
    <mergeCell ref="E32:H32"/>
    <mergeCell ref="B33:D33"/>
    <mergeCell ref="E33:H33"/>
    <mergeCell ref="B50:C50"/>
    <mergeCell ref="D50:E50"/>
    <mergeCell ref="F50:H50"/>
    <mergeCell ref="B51:C51"/>
    <mergeCell ref="D51:E51"/>
    <mergeCell ref="F51:H51"/>
    <mergeCell ref="B39:C39"/>
    <mergeCell ref="D39:E39"/>
    <mergeCell ref="F39:H39"/>
    <mergeCell ref="B48:C48"/>
    <mergeCell ref="F48:H48"/>
    <mergeCell ref="B49:C49"/>
    <mergeCell ref="D49:E49"/>
    <mergeCell ref="F49:H49"/>
    <mergeCell ref="B63:C63"/>
    <mergeCell ref="D63:E63"/>
    <mergeCell ref="F63:H63"/>
    <mergeCell ref="B60:C60"/>
    <mergeCell ref="F60:H60"/>
    <mergeCell ref="B61:C61"/>
    <mergeCell ref="D61:E61"/>
    <mergeCell ref="F61:H61"/>
    <mergeCell ref="B62:C62"/>
    <mergeCell ref="D62:E62"/>
    <mergeCell ref="F62:H62"/>
  </mergeCells>
  <phoneticPr fontId="1" type="noConversion"/>
  <dataValidations count="7">
    <dataValidation type="list" allowBlank="1" showInputMessage="1" showErrorMessage="1" sqref="P8" xr:uid="{00000000-0002-0000-0200-000000000000}">
      <formula1>$P$5:$P$25</formula1>
    </dataValidation>
    <dataValidation type="list" allowBlank="1" showInputMessage="1" showErrorMessage="1" sqref="B8:B10 B32:B34 B20:B22 B44:B46 B56:B58" xr:uid="{00000000-0002-0000-0200-000001000000}">
      <formula1>$P$8:$P$24</formula1>
    </dataValidation>
    <dataValidation type="list" allowBlank="1" showInputMessage="1" showErrorMessage="1" sqref="E10:H10 E34:H34 E22:H22 E46:H46 E58:H58" xr:uid="{00000000-0002-0000-0200-000002000000}">
      <formula1>$R$9:$R$12</formula1>
    </dataValidation>
    <dataValidation type="list" allowBlank="1" showInputMessage="1" showErrorMessage="1" sqref="D6 D54 D42 D30 D18" xr:uid="{00000000-0002-0000-0200-000003000000}">
      <formula1>$S$9:$S$16</formula1>
    </dataValidation>
    <dataValidation type="list" allowBlank="1" showInputMessage="1" showErrorMessage="1" sqref="E8:H8 E32:H32 E44:H44 E20:H20 E56:H56" xr:uid="{00000000-0002-0000-0200-000004000000}">
      <formula1>$Q$9:$Q$17</formula1>
    </dataValidation>
    <dataValidation type="list" allowBlank="1" showInputMessage="1" showErrorMessage="1" sqref="B2:E3" xr:uid="{00000000-0002-0000-0200-000005000000}">
      <formula1>$P$23:$P$30</formula1>
    </dataValidation>
    <dataValidation type="list" allowBlank="1" showInputMessage="1" showErrorMessage="1" sqref="B12:H15 B24:H27 B36:H39 B48:H51 B60:H63" xr:uid="{00000000-0002-0000-0200-000006000000}">
      <formula1>$P$33:$P$98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71"/>
  <sheetViews>
    <sheetView tabSelected="1" workbookViewId="0">
      <selection activeCell="AD10" sqref="AD10"/>
    </sheetView>
  </sheetViews>
  <sheetFormatPr baseColWidth="10" defaultRowHeight="15" x14ac:dyDescent="0.25"/>
  <cols>
    <col min="1" max="1" width="5.5703125" customWidth="1"/>
    <col min="2" max="2" width="7.5703125" style="1" customWidth="1"/>
    <col min="3" max="3" width="19.42578125" customWidth="1"/>
    <col min="4" max="4" width="15.5703125" customWidth="1"/>
    <col min="5" max="13" width="8.7109375" style="1" customWidth="1"/>
    <col min="14" max="14" width="11.42578125" style="1"/>
    <col min="15" max="22" width="0" hidden="1" customWidth="1"/>
  </cols>
  <sheetData>
    <row r="1" spans="1:28" x14ac:dyDescent="0.25">
      <c r="B1" s="57" t="s">
        <v>98</v>
      </c>
      <c r="C1" s="61"/>
      <c r="D1" s="61"/>
      <c r="E1" s="61"/>
      <c r="F1" s="61" t="s">
        <v>99</v>
      </c>
      <c r="G1" s="61"/>
      <c r="H1" s="61"/>
      <c r="I1" s="61"/>
      <c r="J1" s="61"/>
      <c r="K1" s="57" t="s">
        <v>109</v>
      </c>
      <c r="L1" s="61"/>
      <c r="M1" s="58"/>
      <c r="N1" s="1">
        <f>500-M3</f>
        <v>500</v>
      </c>
      <c r="X1">
        <f>SUM(X4:X57)</f>
        <v>0</v>
      </c>
      <c r="Z1">
        <f t="shared" ref="Z1:AC1" si="0">SUM(Z4:Z57)</f>
        <v>0</v>
      </c>
      <c r="AB1">
        <f t="shared" si="0"/>
        <v>0</v>
      </c>
    </row>
    <row r="2" spans="1:28" ht="15" customHeight="1" x14ac:dyDescent="0.25">
      <c r="B2" s="75"/>
      <c r="C2" s="76"/>
      <c r="D2" s="76"/>
      <c r="E2" s="76"/>
      <c r="F2" s="76"/>
      <c r="G2" s="76"/>
      <c r="H2" s="76"/>
      <c r="I2" s="76"/>
      <c r="J2" s="76"/>
      <c r="K2" s="62">
        <f>N1</f>
        <v>500</v>
      </c>
      <c r="L2" s="63"/>
      <c r="M2" s="64"/>
      <c r="W2" t="s">
        <v>186</v>
      </c>
      <c r="X2" t="s">
        <v>68</v>
      </c>
      <c r="Y2" t="s">
        <v>186</v>
      </c>
      <c r="Z2" t="s">
        <v>189</v>
      </c>
      <c r="AA2" t="s">
        <v>186</v>
      </c>
      <c r="AB2" t="s">
        <v>68</v>
      </c>
    </row>
    <row r="3" spans="1:28" ht="15" customHeight="1" x14ac:dyDescent="0.25">
      <c r="B3" s="77"/>
      <c r="C3" s="78"/>
      <c r="D3" s="78"/>
      <c r="E3" s="78"/>
      <c r="F3" s="78"/>
      <c r="G3" s="78"/>
      <c r="H3" s="78"/>
      <c r="I3" s="78"/>
      <c r="J3" s="78"/>
      <c r="K3" s="18" t="s">
        <v>68</v>
      </c>
      <c r="L3" s="19"/>
      <c r="M3" s="20">
        <f>M7+M19+M31+M55+M43</f>
        <v>0</v>
      </c>
      <c r="W3" s="83" t="s">
        <v>185</v>
      </c>
      <c r="X3" s="74"/>
      <c r="Y3" s="83" t="s">
        <v>187</v>
      </c>
      <c r="Z3" s="74"/>
      <c r="AA3" s="83" t="s">
        <v>188</v>
      </c>
      <c r="AB3" s="74"/>
    </row>
    <row r="4" spans="1:28" x14ac:dyDescent="0.25">
      <c r="W4" s="81"/>
      <c r="X4" s="81"/>
      <c r="Y4" s="81"/>
      <c r="Z4" s="81"/>
      <c r="AA4" s="81"/>
      <c r="AB4" s="81"/>
    </row>
    <row r="5" spans="1:28" x14ac:dyDescent="0.25">
      <c r="B5" s="10" t="s">
        <v>58</v>
      </c>
      <c r="C5" s="9" t="s">
        <v>59</v>
      </c>
      <c r="D5" s="9" t="s">
        <v>63</v>
      </c>
      <c r="E5" s="10" t="s">
        <v>64</v>
      </c>
      <c r="F5" s="10" t="s">
        <v>60</v>
      </c>
      <c r="G5" s="10" t="s">
        <v>61</v>
      </c>
      <c r="H5" s="10" t="s">
        <v>7</v>
      </c>
      <c r="I5" s="10" t="s">
        <v>62</v>
      </c>
      <c r="J5" s="10" t="s">
        <v>9</v>
      </c>
      <c r="K5" s="10" t="s">
        <v>65</v>
      </c>
      <c r="L5" s="10" t="s">
        <v>110</v>
      </c>
      <c r="M5" s="10" t="s">
        <v>66</v>
      </c>
      <c r="W5" s="81"/>
      <c r="X5" s="81"/>
      <c r="Y5" s="81"/>
      <c r="Z5" s="81"/>
      <c r="AA5" s="81"/>
      <c r="AB5" s="81"/>
    </row>
    <row r="6" spans="1:28" x14ac:dyDescent="0.25">
      <c r="B6" s="22">
        <v>1</v>
      </c>
      <c r="C6" s="8"/>
      <c r="D6" s="8"/>
      <c r="E6" s="7"/>
      <c r="F6" s="34"/>
      <c r="G6" s="35"/>
      <c r="H6" s="35"/>
      <c r="I6" s="7"/>
      <c r="J6" s="35"/>
      <c r="K6" s="35"/>
      <c r="L6" s="35"/>
      <c r="M6" s="85"/>
      <c r="W6" s="81"/>
      <c r="X6" s="81"/>
      <c r="Y6" s="81"/>
      <c r="Z6" s="81"/>
      <c r="AA6" s="81"/>
      <c r="AB6" s="81"/>
    </row>
    <row r="7" spans="1:28" x14ac:dyDescent="0.25">
      <c r="B7" s="65" t="s">
        <v>69</v>
      </c>
      <c r="C7" s="66"/>
      <c r="D7" s="67"/>
      <c r="E7" s="57" t="s">
        <v>70</v>
      </c>
      <c r="F7" s="61"/>
      <c r="G7" s="61"/>
      <c r="H7" s="58"/>
      <c r="I7" s="38" t="s">
        <v>67</v>
      </c>
      <c r="J7" s="38"/>
      <c r="K7" s="36" t="s">
        <v>68</v>
      </c>
      <c r="L7" s="38"/>
      <c r="M7" s="37">
        <f>(J7+25*(I12-1)*E6)</f>
        <v>0</v>
      </c>
      <c r="W7" s="79"/>
      <c r="X7" s="79">
        <f>M7*W7</f>
        <v>0</v>
      </c>
      <c r="Y7" s="79"/>
      <c r="Z7" s="79">
        <f>M7*Y7</f>
        <v>0</v>
      </c>
      <c r="AA7" s="79"/>
      <c r="AB7" s="79">
        <f>M7*AA7</f>
        <v>0</v>
      </c>
    </row>
    <row r="8" spans="1:28" x14ac:dyDescent="0.25">
      <c r="B8" s="68"/>
      <c r="C8" s="69"/>
      <c r="D8" s="70"/>
      <c r="E8" s="59"/>
      <c r="F8" s="71"/>
      <c r="G8" s="71"/>
      <c r="H8" s="60"/>
      <c r="P8" s="13" t="s">
        <v>75</v>
      </c>
      <c r="Q8" t="s">
        <v>70</v>
      </c>
      <c r="R8" t="s">
        <v>72</v>
      </c>
      <c r="W8" s="81"/>
      <c r="X8" s="81"/>
      <c r="Y8" s="81"/>
      <c r="Z8" s="81"/>
      <c r="AA8" s="81"/>
      <c r="AB8" s="81"/>
    </row>
    <row r="9" spans="1:28" x14ac:dyDescent="0.25">
      <c r="B9" s="72"/>
      <c r="C9" s="73"/>
      <c r="D9" s="74"/>
      <c r="E9" s="57" t="s">
        <v>72</v>
      </c>
      <c r="F9" s="61"/>
      <c r="G9" s="61"/>
      <c r="H9" s="58"/>
      <c r="I9" s="57" t="s">
        <v>71</v>
      </c>
      <c r="J9" s="61"/>
      <c r="K9" s="58"/>
      <c r="L9" s="39"/>
      <c r="P9" t="s">
        <v>84</v>
      </c>
      <c r="Q9" t="s">
        <v>87</v>
      </c>
      <c r="R9" t="s">
        <v>87</v>
      </c>
      <c r="S9" t="s">
        <v>100</v>
      </c>
      <c r="W9" s="81"/>
      <c r="X9" s="81"/>
      <c r="Y9" s="81"/>
      <c r="Z9" s="81"/>
      <c r="AA9" s="81"/>
      <c r="AB9" s="81"/>
    </row>
    <row r="10" spans="1:28" x14ac:dyDescent="0.25">
      <c r="B10" s="59"/>
      <c r="C10" s="71"/>
      <c r="D10" s="60"/>
      <c r="E10" s="59"/>
      <c r="F10" s="71"/>
      <c r="G10" s="71"/>
      <c r="H10" s="60"/>
      <c r="I10" s="18"/>
      <c r="J10" s="19"/>
      <c r="K10" s="20"/>
      <c r="L10" s="33"/>
      <c r="P10" t="s">
        <v>76</v>
      </c>
      <c r="Q10" t="s">
        <v>94</v>
      </c>
      <c r="R10" t="s">
        <v>88</v>
      </c>
      <c r="S10" t="s">
        <v>101</v>
      </c>
      <c r="W10" s="81"/>
      <c r="X10" s="81"/>
      <c r="Y10" s="81"/>
      <c r="Z10" s="81"/>
      <c r="AA10" s="81"/>
      <c r="AB10" s="81"/>
    </row>
    <row r="11" spans="1:28" x14ac:dyDescent="0.25">
      <c r="A11" s="40"/>
      <c r="B11" s="24" t="s">
        <v>73</v>
      </c>
      <c r="C11" s="21"/>
      <c r="D11" s="21"/>
      <c r="E11" s="31"/>
      <c r="F11" s="31"/>
      <c r="G11" s="31"/>
      <c r="H11" s="32"/>
      <c r="I11" s="57" t="s">
        <v>74</v>
      </c>
      <c r="J11" s="58"/>
      <c r="P11" t="s">
        <v>81</v>
      </c>
      <c r="Q11" t="s">
        <v>97</v>
      </c>
      <c r="R11" t="s">
        <v>89</v>
      </c>
      <c r="S11" t="s">
        <v>102</v>
      </c>
      <c r="W11" s="81"/>
      <c r="X11" s="81"/>
      <c r="Y11" s="81"/>
      <c r="Z11" s="81"/>
      <c r="AA11" s="81"/>
      <c r="AB11" s="81"/>
    </row>
    <row r="12" spans="1:28" x14ac:dyDescent="0.25">
      <c r="A12" s="40"/>
      <c r="D12" s="44"/>
      <c r="E12" s="45"/>
      <c r="F12" s="53"/>
      <c r="G12" s="54"/>
      <c r="H12" s="55"/>
      <c r="I12" s="59">
        <v>1</v>
      </c>
      <c r="J12" s="60"/>
      <c r="P12" s="14" t="s">
        <v>83</v>
      </c>
      <c r="Q12" t="s">
        <v>103</v>
      </c>
      <c r="R12" t="s">
        <v>90</v>
      </c>
      <c r="W12" s="81"/>
      <c r="X12" s="81"/>
      <c r="Y12" s="81"/>
      <c r="Z12" s="81"/>
      <c r="AA12" s="81"/>
      <c r="AB12" s="81"/>
    </row>
    <row r="13" spans="1:28" x14ac:dyDescent="0.25">
      <c r="A13" s="40"/>
      <c r="B13" s="48"/>
      <c r="C13" s="49"/>
      <c r="D13" s="50"/>
      <c r="E13" s="51"/>
      <c r="F13" s="50"/>
      <c r="G13" s="52"/>
      <c r="H13" s="51"/>
      <c r="I13" s="57" t="s">
        <v>116</v>
      </c>
      <c r="J13" s="58"/>
      <c r="P13" t="s">
        <v>77</v>
      </c>
      <c r="Q13" t="s">
        <v>92</v>
      </c>
      <c r="W13" s="81"/>
      <c r="X13" s="81"/>
      <c r="Y13" s="81"/>
      <c r="Z13" s="81"/>
      <c r="AA13" s="81"/>
      <c r="AB13" s="81"/>
    </row>
    <row r="14" spans="1:28" x14ac:dyDescent="0.25">
      <c r="A14" s="40"/>
      <c r="B14" s="48"/>
      <c r="C14" s="49"/>
      <c r="D14" s="50"/>
      <c r="E14" s="51"/>
      <c r="F14" s="50"/>
      <c r="G14" s="52"/>
      <c r="H14" s="51"/>
      <c r="I14" s="59"/>
      <c r="J14" s="60"/>
      <c r="P14" t="s">
        <v>78</v>
      </c>
      <c r="Q14" t="s">
        <v>93</v>
      </c>
      <c r="W14" s="81"/>
      <c r="X14" s="81"/>
      <c r="Y14" s="81"/>
      <c r="Z14" s="81"/>
      <c r="AA14" s="81"/>
      <c r="AB14" s="81"/>
    </row>
    <row r="15" spans="1:28" x14ac:dyDescent="0.25">
      <c r="A15" s="40"/>
      <c r="B15" s="48"/>
      <c r="C15" s="49"/>
      <c r="D15" s="50"/>
      <c r="E15" s="51"/>
      <c r="F15" s="50"/>
      <c r="G15" s="52"/>
      <c r="H15" s="51"/>
      <c r="P15" t="s">
        <v>79</v>
      </c>
      <c r="Q15" t="s">
        <v>95</v>
      </c>
      <c r="W15" s="82"/>
      <c r="X15" s="82"/>
      <c r="Y15" s="82"/>
      <c r="Z15" s="82"/>
      <c r="AA15" s="82"/>
      <c r="AB15" s="82"/>
    </row>
    <row r="16" spans="1:28" x14ac:dyDescent="0.25">
      <c r="P16" t="s">
        <v>82</v>
      </c>
      <c r="Q16" t="s">
        <v>96</v>
      </c>
      <c r="W16" s="80"/>
      <c r="X16" s="80"/>
      <c r="Y16" s="80"/>
      <c r="Z16" s="80"/>
      <c r="AA16" s="80"/>
      <c r="AB16" s="80"/>
    </row>
    <row r="17" spans="1:28" x14ac:dyDescent="0.25">
      <c r="B17" s="10" t="s">
        <v>58</v>
      </c>
      <c r="C17" s="9" t="s">
        <v>59</v>
      </c>
      <c r="D17" s="9" t="s">
        <v>63</v>
      </c>
      <c r="E17" s="10" t="s">
        <v>64</v>
      </c>
      <c r="F17" s="10" t="s">
        <v>60</v>
      </c>
      <c r="G17" s="10" t="s">
        <v>61</v>
      </c>
      <c r="H17" s="10" t="s">
        <v>7</v>
      </c>
      <c r="I17" s="10" t="s">
        <v>62</v>
      </c>
      <c r="J17" s="10" t="s">
        <v>9</v>
      </c>
      <c r="K17" s="10" t="s">
        <v>65</v>
      </c>
      <c r="L17" s="10" t="s">
        <v>110</v>
      </c>
      <c r="M17" s="10" t="s">
        <v>66</v>
      </c>
      <c r="P17" t="s">
        <v>80</v>
      </c>
      <c r="Q17" t="s">
        <v>91</v>
      </c>
      <c r="W17" s="81"/>
      <c r="X17" s="81"/>
      <c r="Y17" s="81"/>
      <c r="Z17" s="81"/>
      <c r="AA17" s="81"/>
      <c r="AB17" s="81"/>
    </row>
    <row r="18" spans="1:28" x14ac:dyDescent="0.25">
      <c r="B18" s="22">
        <v>2</v>
      </c>
      <c r="C18" s="8"/>
      <c r="D18" s="8"/>
      <c r="E18" s="7"/>
      <c r="F18" s="34"/>
      <c r="G18" s="35"/>
      <c r="H18" s="84"/>
      <c r="I18" s="85"/>
      <c r="J18" s="35"/>
      <c r="K18" s="35"/>
      <c r="L18" s="35"/>
      <c r="M18" s="7"/>
      <c r="P18" t="s">
        <v>85</v>
      </c>
      <c r="W18" s="81"/>
      <c r="X18" s="81"/>
      <c r="Y18" s="81"/>
      <c r="Z18" s="81"/>
      <c r="AA18" s="81"/>
      <c r="AB18" s="81"/>
    </row>
    <row r="19" spans="1:28" x14ac:dyDescent="0.25">
      <c r="B19" s="65" t="s">
        <v>69</v>
      </c>
      <c r="C19" s="66"/>
      <c r="D19" s="67"/>
      <c r="E19" s="57" t="s">
        <v>70</v>
      </c>
      <c r="F19" s="61"/>
      <c r="G19" s="61"/>
      <c r="H19" s="58"/>
      <c r="I19" s="38" t="s">
        <v>67</v>
      </c>
      <c r="J19" s="38"/>
      <c r="K19" s="36" t="s">
        <v>68</v>
      </c>
      <c r="L19" s="38"/>
      <c r="M19" s="37">
        <f>(J19+25*(I24-1)*E18)</f>
        <v>0</v>
      </c>
      <c r="P19" t="s">
        <v>86</v>
      </c>
      <c r="W19" s="79"/>
      <c r="X19" s="79">
        <f>M19*W19</f>
        <v>0</v>
      </c>
      <c r="Y19" s="79"/>
      <c r="Z19" s="79">
        <f>M19*Y19</f>
        <v>0</v>
      </c>
      <c r="AA19" s="79"/>
      <c r="AB19" s="79">
        <f>M19*AA19</f>
        <v>0</v>
      </c>
    </row>
    <row r="20" spans="1:28" x14ac:dyDescent="0.25">
      <c r="B20" s="68"/>
      <c r="C20" s="69"/>
      <c r="D20" s="70"/>
      <c r="E20" s="59"/>
      <c r="F20" s="71"/>
      <c r="G20" s="71"/>
      <c r="H20" s="60"/>
      <c r="P20" t="s">
        <v>115</v>
      </c>
      <c r="W20" s="81"/>
      <c r="X20" s="81"/>
      <c r="Y20" s="81"/>
      <c r="Z20" s="81"/>
      <c r="AA20" s="81"/>
      <c r="AB20" s="81"/>
    </row>
    <row r="21" spans="1:28" x14ac:dyDescent="0.25">
      <c r="B21" s="72"/>
      <c r="C21" s="73"/>
      <c r="D21" s="74"/>
      <c r="E21" s="57" t="s">
        <v>72</v>
      </c>
      <c r="F21" s="61"/>
      <c r="G21" s="61"/>
      <c r="H21" s="58"/>
      <c r="I21" s="57" t="s">
        <v>71</v>
      </c>
      <c r="J21" s="61"/>
      <c r="K21" s="58"/>
      <c r="L21" s="14"/>
      <c r="W21" s="81"/>
      <c r="X21" s="81"/>
      <c r="Y21" s="81"/>
      <c r="Z21" s="81"/>
      <c r="AA21" s="81"/>
      <c r="AB21" s="81"/>
    </row>
    <row r="22" spans="1:28" x14ac:dyDescent="0.25">
      <c r="B22" s="59"/>
      <c r="C22" s="71"/>
      <c r="D22" s="60"/>
      <c r="E22" s="59"/>
      <c r="F22" s="71"/>
      <c r="G22" s="71"/>
      <c r="H22" s="60"/>
      <c r="I22" s="18"/>
      <c r="J22" s="19"/>
      <c r="K22" s="20"/>
      <c r="L22" s="33"/>
      <c r="P22" t="s">
        <v>104</v>
      </c>
      <c r="W22" s="81"/>
      <c r="X22" s="81"/>
      <c r="Y22" s="81"/>
      <c r="Z22" s="81"/>
      <c r="AA22" s="81"/>
      <c r="AB22" s="81"/>
    </row>
    <row r="23" spans="1:28" x14ac:dyDescent="0.25">
      <c r="A23" s="40"/>
      <c r="B23" s="24" t="s">
        <v>73</v>
      </c>
      <c r="C23" s="21"/>
      <c r="D23" s="21"/>
      <c r="E23" s="31"/>
      <c r="F23" s="31"/>
      <c r="G23" s="31"/>
      <c r="H23" s="32"/>
      <c r="I23" s="57" t="s">
        <v>74</v>
      </c>
      <c r="J23" s="58"/>
      <c r="P23" t="s">
        <v>105</v>
      </c>
      <c r="W23" s="81"/>
      <c r="X23" s="81"/>
      <c r="Y23" s="81"/>
      <c r="Z23" s="81"/>
      <c r="AA23" s="81"/>
      <c r="AB23" s="81"/>
    </row>
    <row r="24" spans="1:28" x14ac:dyDescent="0.25">
      <c r="A24" s="40"/>
      <c r="B24" s="48"/>
      <c r="C24" s="49"/>
      <c r="D24" s="44"/>
      <c r="E24" s="45"/>
      <c r="F24" s="53"/>
      <c r="G24" s="54"/>
      <c r="H24" s="55"/>
      <c r="I24" s="59">
        <v>1</v>
      </c>
      <c r="J24" s="60"/>
      <c r="P24" t="s">
        <v>106</v>
      </c>
      <c r="W24" s="81"/>
      <c r="X24" s="81"/>
      <c r="Y24" s="81"/>
      <c r="Z24" s="81"/>
      <c r="AA24" s="81"/>
      <c r="AB24" s="81"/>
    </row>
    <row r="25" spans="1:28" x14ac:dyDescent="0.25">
      <c r="A25" s="40"/>
      <c r="B25" s="48"/>
      <c r="C25" s="49"/>
      <c r="D25" s="50"/>
      <c r="E25" s="51"/>
      <c r="F25" s="50"/>
      <c r="G25" s="52"/>
      <c r="H25" s="51"/>
      <c r="I25" s="57" t="s">
        <v>116</v>
      </c>
      <c r="J25" s="58"/>
      <c r="P25" t="s">
        <v>107</v>
      </c>
      <c r="W25" s="81"/>
      <c r="X25" s="81"/>
      <c r="Y25" s="81"/>
      <c r="Z25" s="81"/>
      <c r="AA25" s="81"/>
      <c r="AB25" s="81"/>
    </row>
    <row r="26" spans="1:28" x14ac:dyDescent="0.25">
      <c r="A26" s="40"/>
      <c r="B26" s="48"/>
      <c r="C26" s="49"/>
      <c r="D26" s="50"/>
      <c r="E26" s="51"/>
      <c r="F26" s="50"/>
      <c r="G26" s="52"/>
      <c r="H26" s="51"/>
      <c r="I26" s="59"/>
      <c r="J26" s="60"/>
      <c r="P26" t="s">
        <v>108</v>
      </c>
      <c r="W26" s="81"/>
      <c r="X26" s="81"/>
      <c r="Y26" s="81"/>
      <c r="Z26" s="81"/>
      <c r="AA26" s="81"/>
      <c r="AB26" s="81"/>
    </row>
    <row r="27" spans="1:28" x14ac:dyDescent="0.25">
      <c r="A27" s="40"/>
      <c r="B27" s="48"/>
      <c r="C27" s="49"/>
      <c r="D27" s="50"/>
      <c r="E27" s="51"/>
      <c r="F27" s="50"/>
      <c r="G27" s="52"/>
      <c r="H27" s="51"/>
      <c r="W27" s="81"/>
      <c r="X27" s="81"/>
      <c r="Y27" s="81"/>
      <c r="Z27" s="81"/>
      <c r="AA27" s="81"/>
      <c r="AB27" s="81"/>
    </row>
    <row r="28" spans="1:28" x14ac:dyDescent="0.25">
      <c r="W28" s="82"/>
      <c r="X28" s="82"/>
      <c r="Y28" s="82"/>
      <c r="Z28" s="82"/>
      <c r="AA28" s="82"/>
      <c r="AB28" s="82"/>
    </row>
    <row r="29" spans="1:28" x14ac:dyDescent="0.25">
      <c r="B29" s="10" t="s">
        <v>58</v>
      </c>
      <c r="C29" s="9" t="s">
        <v>59</v>
      </c>
      <c r="D29" s="9" t="s">
        <v>63</v>
      </c>
      <c r="E29" s="10" t="s">
        <v>64</v>
      </c>
      <c r="F29" s="10" t="s">
        <v>60</v>
      </c>
      <c r="G29" s="10" t="s">
        <v>61</v>
      </c>
      <c r="H29" s="10" t="s">
        <v>7</v>
      </c>
      <c r="I29" s="10" t="s">
        <v>62</v>
      </c>
      <c r="J29" s="10" t="s">
        <v>9</v>
      </c>
      <c r="K29" s="10" t="s">
        <v>65</v>
      </c>
      <c r="L29" s="10" t="s">
        <v>110</v>
      </c>
      <c r="M29" s="10" t="s">
        <v>66</v>
      </c>
      <c r="W29" s="81"/>
      <c r="X29" s="81"/>
      <c r="Y29" s="81"/>
      <c r="Z29" s="81"/>
      <c r="AA29" s="81"/>
      <c r="AB29" s="81"/>
    </row>
    <row r="30" spans="1:28" x14ac:dyDescent="0.25">
      <c r="B30" s="7">
        <v>3</v>
      </c>
      <c r="C30" s="8"/>
      <c r="D30" s="8"/>
      <c r="E30" s="7"/>
      <c r="F30" s="34"/>
      <c r="G30" s="35"/>
      <c r="H30" s="35"/>
      <c r="I30" s="7"/>
      <c r="J30" s="35"/>
      <c r="K30" s="35"/>
      <c r="L30" s="35"/>
      <c r="M30" s="7"/>
      <c r="W30" s="81"/>
      <c r="X30" s="81"/>
      <c r="Y30" s="81"/>
      <c r="Z30" s="81"/>
      <c r="AA30" s="81"/>
      <c r="AB30" s="81"/>
    </row>
    <row r="31" spans="1:28" x14ac:dyDescent="0.25">
      <c r="B31" s="65" t="s">
        <v>69</v>
      </c>
      <c r="C31" s="66"/>
      <c r="D31" s="67"/>
      <c r="E31" s="27" t="s">
        <v>70</v>
      </c>
      <c r="F31" s="31"/>
      <c r="G31" s="31"/>
      <c r="H31" s="32"/>
      <c r="I31" s="38" t="s">
        <v>67</v>
      </c>
      <c r="J31" s="38"/>
      <c r="K31" s="36" t="s">
        <v>68</v>
      </c>
      <c r="L31" s="38"/>
      <c r="M31" s="37">
        <f>J31*E30</f>
        <v>0</v>
      </c>
      <c r="W31" s="79"/>
      <c r="X31" s="79">
        <f>M31*W31</f>
        <v>0</v>
      </c>
      <c r="Y31" s="79"/>
      <c r="Z31" s="79">
        <f>M31*Y31</f>
        <v>0</v>
      </c>
      <c r="AA31" s="79"/>
      <c r="AB31" s="79">
        <f>M31*AA31</f>
        <v>0</v>
      </c>
    </row>
    <row r="32" spans="1:28" x14ac:dyDescent="0.25">
      <c r="B32" s="68"/>
      <c r="C32" s="69"/>
      <c r="D32" s="70"/>
      <c r="E32" s="59"/>
      <c r="F32" s="71"/>
      <c r="G32" s="71"/>
      <c r="H32" s="60"/>
      <c r="P32" s="40" t="s">
        <v>111</v>
      </c>
      <c r="Q32" s="40"/>
      <c r="R32" s="40"/>
      <c r="S32" s="40"/>
      <c r="W32" s="81"/>
      <c r="X32" s="81"/>
      <c r="Y32" s="81"/>
      <c r="Z32" s="81"/>
      <c r="AA32" s="81"/>
      <c r="AB32" s="81"/>
    </row>
    <row r="33" spans="1:28" x14ac:dyDescent="0.25">
      <c r="B33" s="72"/>
      <c r="C33" s="73"/>
      <c r="D33" s="74"/>
      <c r="E33" s="57" t="s">
        <v>72</v>
      </c>
      <c r="F33" s="61"/>
      <c r="G33" s="61"/>
      <c r="H33" s="58"/>
      <c r="I33" s="57" t="s">
        <v>71</v>
      </c>
      <c r="J33" s="61"/>
      <c r="K33" s="58"/>
      <c r="L33" s="14"/>
      <c r="O33" t="s">
        <v>112</v>
      </c>
      <c r="P33" s="42" t="s">
        <v>117</v>
      </c>
      <c r="Q33" s="42"/>
      <c r="R33" s="42"/>
      <c r="S33" s="42"/>
      <c r="W33" s="81"/>
      <c r="X33" s="81"/>
      <c r="Y33" s="81"/>
      <c r="Z33" s="81"/>
      <c r="AA33" s="81"/>
      <c r="AB33" s="81"/>
    </row>
    <row r="34" spans="1:28" ht="15.75" customHeight="1" x14ac:dyDescent="0.25">
      <c r="B34" s="59"/>
      <c r="C34" s="71"/>
      <c r="D34" s="60"/>
      <c r="E34" s="59"/>
      <c r="F34" s="71"/>
      <c r="G34" s="71"/>
      <c r="H34" s="60"/>
      <c r="I34" s="41" t="s">
        <v>114</v>
      </c>
      <c r="J34" s="19"/>
      <c r="K34" s="20"/>
      <c r="L34" s="33"/>
      <c r="P34" s="42" t="s">
        <v>118</v>
      </c>
      <c r="Q34" s="42"/>
      <c r="R34" s="42"/>
      <c r="S34" s="42"/>
    </row>
    <row r="35" spans="1:28" hidden="1" x14ac:dyDescent="0.25">
      <c r="A35" s="40"/>
      <c r="B35" s="24" t="s">
        <v>73</v>
      </c>
      <c r="C35" s="21"/>
      <c r="D35" s="21"/>
      <c r="E35" s="31"/>
      <c r="F35" s="31"/>
      <c r="G35" s="31"/>
      <c r="H35" s="32"/>
      <c r="I35" s="27" t="s">
        <v>74</v>
      </c>
      <c r="J35" s="32"/>
      <c r="P35" s="42" t="s">
        <v>119</v>
      </c>
      <c r="Q35" s="42"/>
      <c r="R35" s="42"/>
      <c r="S35" s="42"/>
    </row>
    <row r="36" spans="1:28" hidden="1" x14ac:dyDescent="0.25">
      <c r="A36" s="40"/>
      <c r="B36" s="48"/>
      <c r="C36" s="49"/>
      <c r="D36" s="44"/>
      <c r="E36" s="45"/>
      <c r="F36" s="53"/>
      <c r="G36" s="54"/>
      <c r="H36" s="55"/>
      <c r="I36" s="18"/>
      <c r="J36" s="20"/>
      <c r="P36" s="42" t="s">
        <v>120</v>
      </c>
      <c r="Q36" s="42"/>
      <c r="R36" s="42"/>
      <c r="S36" s="42"/>
    </row>
    <row r="37" spans="1:28" hidden="1" x14ac:dyDescent="0.25">
      <c r="A37" s="40"/>
      <c r="B37" s="48"/>
      <c r="C37" s="49"/>
      <c r="D37" s="50"/>
      <c r="E37" s="51"/>
      <c r="F37" s="50"/>
      <c r="G37" s="52"/>
      <c r="H37" s="51"/>
      <c r="P37" s="42" t="s">
        <v>121</v>
      </c>
      <c r="Q37" s="42"/>
      <c r="R37" s="42"/>
      <c r="S37" s="42"/>
    </row>
    <row r="38" spans="1:28" hidden="1" x14ac:dyDescent="0.25">
      <c r="A38" s="40"/>
      <c r="B38" s="48"/>
      <c r="C38" s="49"/>
      <c r="D38" s="50"/>
      <c r="E38" s="51"/>
      <c r="F38" s="50"/>
      <c r="G38" s="52"/>
      <c r="H38" s="51"/>
      <c r="P38" s="42" t="s">
        <v>122</v>
      </c>
      <c r="Q38" s="42"/>
      <c r="R38" s="42"/>
      <c r="S38" s="42"/>
    </row>
    <row r="39" spans="1:28" hidden="1" x14ac:dyDescent="0.25">
      <c r="A39" s="40"/>
      <c r="B39" s="48"/>
      <c r="C39" s="49"/>
      <c r="D39" s="50"/>
      <c r="E39" s="51"/>
      <c r="F39" s="50"/>
      <c r="G39" s="52"/>
      <c r="H39" s="51"/>
      <c r="P39" s="42" t="s">
        <v>123</v>
      </c>
      <c r="Q39" s="42"/>
      <c r="R39" s="42"/>
      <c r="S39" s="42"/>
    </row>
    <row r="40" spans="1:28" x14ac:dyDescent="0.25">
      <c r="P40" s="42" t="s">
        <v>125</v>
      </c>
      <c r="Q40" s="42"/>
      <c r="R40" s="42"/>
      <c r="S40" s="42"/>
    </row>
    <row r="41" spans="1:28" x14ac:dyDescent="0.25">
      <c r="B41" s="10" t="s">
        <v>58</v>
      </c>
      <c r="C41" s="9" t="s">
        <v>59</v>
      </c>
      <c r="D41" s="9" t="s">
        <v>63</v>
      </c>
      <c r="E41" s="10" t="s">
        <v>64</v>
      </c>
      <c r="F41" s="10" t="s">
        <v>60</v>
      </c>
      <c r="G41" s="10" t="s">
        <v>61</v>
      </c>
      <c r="H41" s="10" t="s">
        <v>7</v>
      </c>
      <c r="I41" s="10" t="s">
        <v>62</v>
      </c>
      <c r="J41" s="10" t="s">
        <v>9</v>
      </c>
      <c r="K41" s="10" t="s">
        <v>65</v>
      </c>
      <c r="L41" s="10" t="s">
        <v>110</v>
      </c>
      <c r="M41" s="10" t="s">
        <v>66</v>
      </c>
      <c r="P41" s="42" t="s">
        <v>124</v>
      </c>
      <c r="Q41" s="42"/>
      <c r="R41" s="42"/>
      <c r="S41" s="42"/>
      <c r="W41" s="81"/>
      <c r="X41" s="81"/>
      <c r="Y41" s="81"/>
      <c r="Z41" s="81"/>
      <c r="AA41" s="81"/>
      <c r="AB41" s="81"/>
    </row>
    <row r="42" spans="1:28" x14ac:dyDescent="0.25">
      <c r="B42" s="7">
        <v>4</v>
      </c>
      <c r="C42" s="8"/>
      <c r="D42" s="8"/>
      <c r="E42" s="7"/>
      <c r="F42" s="34"/>
      <c r="G42" s="35"/>
      <c r="H42" s="35"/>
      <c r="I42" s="7"/>
      <c r="J42" s="35"/>
      <c r="K42" s="35"/>
      <c r="L42" s="35"/>
      <c r="M42" s="7"/>
      <c r="P42" s="42" t="s">
        <v>126</v>
      </c>
      <c r="Q42" s="42"/>
      <c r="R42" s="42"/>
      <c r="S42" s="42"/>
      <c r="W42" s="81"/>
      <c r="X42" s="81"/>
      <c r="Y42" s="81"/>
      <c r="Z42" s="81"/>
      <c r="AA42" s="81"/>
      <c r="AB42" s="81"/>
    </row>
    <row r="43" spans="1:28" x14ac:dyDescent="0.25">
      <c r="B43" s="65" t="s">
        <v>69</v>
      </c>
      <c r="C43" s="66"/>
      <c r="D43" s="67"/>
      <c r="E43" s="57" t="s">
        <v>70</v>
      </c>
      <c r="F43" s="61"/>
      <c r="G43" s="61"/>
      <c r="H43" s="58"/>
      <c r="I43" s="38" t="s">
        <v>67</v>
      </c>
      <c r="J43" s="38"/>
      <c r="K43" s="36" t="s">
        <v>68</v>
      </c>
      <c r="L43" s="38"/>
      <c r="M43" s="37">
        <f>J43*E42</f>
        <v>0</v>
      </c>
      <c r="P43" s="42" t="s">
        <v>127</v>
      </c>
      <c r="Q43" s="42"/>
      <c r="R43" s="42"/>
      <c r="S43" s="42"/>
      <c r="W43" s="81"/>
      <c r="X43" s="81">
        <f>M43*0.2</f>
        <v>0</v>
      </c>
      <c r="Y43" s="81"/>
      <c r="Z43" s="81">
        <f t="shared" ref="Z43" si="1">O43*0.2</f>
        <v>0</v>
      </c>
      <c r="AA43" s="81"/>
      <c r="AB43" s="81">
        <f t="shared" ref="AB43" si="2">Q43*0.2</f>
        <v>0</v>
      </c>
    </row>
    <row r="44" spans="1:28" x14ac:dyDescent="0.25">
      <c r="B44" s="68"/>
      <c r="C44" s="69"/>
      <c r="D44" s="70"/>
      <c r="E44" s="59" t="s">
        <v>87</v>
      </c>
      <c r="F44" s="71"/>
      <c r="G44" s="71"/>
      <c r="H44" s="60"/>
      <c r="P44" s="42" t="s">
        <v>128</v>
      </c>
      <c r="Q44" s="42"/>
      <c r="R44" s="42"/>
      <c r="S44" s="42"/>
      <c r="W44" s="81"/>
      <c r="X44" s="81"/>
      <c r="Y44" s="81"/>
      <c r="Z44" s="81"/>
      <c r="AA44" s="81"/>
      <c r="AB44" s="81"/>
    </row>
    <row r="45" spans="1:28" x14ac:dyDescent="0.25">
      <c r="B45" s="72"/>
      <c r="C45" s="73"/>
      <c r="D45" s="74"/>
      <c r="E45" s="57" t="s">
        <v>72</v>
      </c>
      <c r="F45" s="61"/>
      <c r="G45" s="61"/>
      <c r="H45" s="58"/>
      <c r="I45" s="57" t="s">
        <v>71</v>
      </c>
      <c r="J45" s="61"/>
      <c r="K45" s="58"/>
      <c r="L45" s="14"/>
      <c r="P45" s="43" t="s">
        <v>129</v>
      </c>
      <c r="Q45" s="43"/>
      <c r="R45" s="43"/>
      <c r="S45" s="43"/>
      <c r="W45" s="81"/>
      <c r="X45" s="81"/>
      <c r="Y45" s="81"/>
      <c r="Z45" s="81"/>
      <c r="AA45" s="81"/>
      <c r="AB45" s="81"/>
    </row>
    <row r="46" spans="1:28" x14ac:dyDescent="0.25">
      <c r="B46" s="59"/>
      <c r="C46" s="71"/>
      <c r="D46" s="60"/>
      <c r="E46" s="59"/>
      <c r="F46" s="71"/>
      <c r="G46" s="71"/>
      <c r="H46" s="60"/>
      <c r="I46" s="18"/>
      <c r="J46" s="19"/>
      <c r="K46" s="20"/>
      <c r="L46" s="33"/>
      <c r="P46" s="43" t="s">
        <v>130</v>
      </c>
      <c r="Q46" s="43"/>
      <c r="R46" s="43"/>
      <c r="S46" s="43"/>
    </row>
    <row r="47" spans="1:28" hidden="1" x14ac:dyDescent="0.25">
      <c r="A47" s="40"/>
      <c r="B47" s="24" t="s">
        <v>73</v>
      </c>
      <c r="C47" s="21"/>
      <c r="D47" s="21"/>
      <c r="E47" s="31"/>
      <c r="F47" s="31"/>
      <c r="G47" s="31"/>
      <c r="H47" s="32"/>
      <c r="I47" s="27" t="s">
        <v>74</v>
      </c>
      <c r="J47" s="32"/>
      <c r="P47" s="43" t="s">
        <v>131</v>
      </c>
      <c r="Q47" s="43"/>
      <c r="R47" s="43"/>
      <c r="S47" s="43"/>
    </row>
    <row r="48" spans="1:28" hidden="1" x14ac:dyDescent="0.25">
      <c r="A48" s="40"/>
      <c r="B48" s="48"/>
      <c r="C48" s="49"/>
      <c r="D48" s="44"/>
      <c r="E48" s="45"/>
      <c r="F48" s="53"/>
      <c r="G48" s="54"/>
      <c r="H48" s="55"/>
      <c r="I48" s="18"/>
      <c r="J48" s="20"/>
      <c r="P48" s="43" t="s">
        <v>132</v>
      </c>
      <c r="Q48" s="43"/>
      <c r="R48" s="43"/>
      <c r="S48" s="43"/>
    </row>
    <row r="49" spans="1:28" hidden="1" x14ac:dyDescent="0.25">
      <c r="A49" s="40"/>
      <c r="B49" s="48"/>
      <c r="C49" s="49"/>
      <c r="D49" s="50"/>
      <c r="E49" s="51"/>
      <c r="F49" s="50"/>
      <c r="G49" s="52"/>
      <c r="H49" s="51"/>
      <c r="P49" s="43" t="s">
        <v>133</v>
      </c>
      <c r="Q49" s="43"/>
      <c r="R49" s="43"/>
      <c r="S49" s="43"/>
    </row>
    <row r="50" spans="1:28" hidden="1" x14ac:dyDescent="0.25">
      <c r="A50" s="40"/>
      <c r="B50" s="48"/>
      <c r="C50" s="49"/>
      <c r="D50" s="50"/>
      <c r="E50" s="51"/>
      <c r="F50" s="50"/>
      <c r="G50" s="52"/>
      <c r="H50" s="51"/>
      <c r="P50" s="43" t="s">
        <v>134</v>
      </c>
      <c r="Q50" s="43"/>
      <c r="R50" s="43"/>
      <c r="S50" s="43"/>
    </row>
    <row r="51" spans="1:28" hidden="1" x14ac:dyDescent="0.25">
      <c r="A51" s="40"/>
      <c r="B51" s="48"/>
      <c r="C51" s="49"/>
      <c r="D51" s="50"/>
      <c r="E51" s="51"/>
      <c r="F51" s="50"/>
      <c r="G51" s="52"/>
      <c r="H51" s="51"/>
      <c r="P51" s="43" t="s">
        <v>135</v>
      </c>
      <c r="Q51" s="43"/>
      <c r="R51" s="43"/>
      <c r="S51" s="43"/>
    </row>
    <row r="52" spans="1:28" x14ac:dyDescent="0.25">
      <c r="P52" s="43" t="s">
        <v>136</v>
      </c>
      <c r="Q52" s="43"/>
      <c r="R52" s="43"/>
      <c r="S52" s="43"/>
    </row>
    <row r="53" spans="1:28" x14ac:dyDescent="0.25">
      <c r="B53" s="10" t="s">
        <v>58</v>
      </c>
      <c r="C53" s="9" t="s">
        <v>59</v>
      </c>
      <c r="D53" s="9" t="s">
        <v>63</v>
      </c>
      <c r="E53" s="10" t="s">
        <v>64</v>
      </c>
      <c r="F53" s="10" t="s">
        <v>60</v>
      </c>
      <c r="G53" s="10" t="s">
        <v>61</v>
      </c>
      <c r="H53" s="10" t="s">
        <v>7</v>
      </c>
      <c r="I53" s="10" t="s">
        <v>62</v>
      </c>
      <c r="J53" s="10" t="s">
        <v>9</v>
      </c>
      <c r="K53" s="10" t="s">
        <v>65</v>
      </c>
      <c r="L53" s="10" t="s">
        <v>110</v>
      </c>
      <c r="M53" s="10" t="s">
        <v>66</v>
      </c>
      <c r="P53" s="43" t="s">
        <v>137</v>
      </c>
      <c r="Q53" s="43"/>
      <c r="R53" s="43"/>
      <c r="S53" s="43"/>
      <c r="W53" s="81"/>
      <c r="X53" s="81"/>
      <c r="Y53" s="81"/>
      <c r="Z53" s="81"/>
      <c r="AA53" s="81"/>
      <c r="AB53" s="81"/>
    </row>
    <row r="54" spans="1:28" x14ac:dyDescent="0.25">
      <c r="B54" s="7"/>
      <c r="C54" s="8"/>
      <c r="D54" s="8"/>
      <c r="E54" s="7"/>
      <c r="F54" s="34"/>
      <c r="G54" s="35"/>
      <c r="H54" s="35"/>
      <c r="I54" s="7"/>
      <c r="J54" s="35"/>
      <c r="K54" s="35"/>
      <c r="L54" s="35"/>
      <c r="M54" s="7"/>
      <c r="P54" s="43" t="s">
        <v>138</v>
      </c>
      <c r="Q54" s="43"/>
      <c r="R54" s="43"/>
      <c r="S54" s="43"/>
      <c r="W54" s="81"/>
      <c r="X54" s="81"/>
      <c r="Y54" s="81"/>
      <c r="Z54" s="81"/>
      <c r="AA54" s="81"/>
      <c r="AB54" s="81"/>
    </row>
    <row r="55" spans="1:28" x14ac:dyDescent="0.25">
      <c r="B55" s="27" t="s">
        <v>69</v>
      </c>
      <c r="C55" s="11"/>
      <c r="D55" s="12"/>
      <c r="E55" s="27" t="s">
        <v>70</v>
      </c>
      <c r="F55" s="31"/>
      <c r="G55" s="31"/>
      <c r="H55" s="32"/>
      <c r="I55" s="38" t="s">
        <v>67</v>
      </c>
      <c r="J55" s="38"/>
      <c r="K55" s="36" t="s">
        <v>68</v>
      </c>
      <c r="L55" s="38"/>
      <c r="M55" s="37">
        <f>J55*E54</f>
        <v>0</v>
      </c>
      <c r="P55" s="43" t="s">
        <v>139</v>
      </c>
      <c r="Q55" s="43"/>
      <c r="R55" s="43"/>
      <c r="S55" s="43"/>
      <c r="W55" s="79"/>
      <c r="X55" s="79">
        <f>M55*W55</f>
        <v>0</v>
      </c>
      <c r="Y55" s="79"/>
      <c r="Z55" s="79">
        <f>M55*Y55</f>
        <v>0</v>
      </c>
      <c r="AA55" s="79"/>
      <c r="AB55" s="79">
        <f>M55*AA55</f>
        <v>0</v>
      </c>
    </row>
    <row r="56" spans="1:28" x14ac:dyDescent="0.25">
      <c r="B56" s="68"/>
      <c r="C56" s="69"/>
      <c r="D56" s="70"/>
      <c r="E56" s="59"/>
      <c r="F56" s="71"/>
      <c r="G56" s="71"/>
      <c r="H56" s="60"/>
      <c r="P56" s="43" t="s">
        <v>140</v>
      </c>
      <c r="Q56" s="43"/>
      <c r="R56" s="43"/>
      <c r="S56" s="43"/>
      <c r="W56" s="81"/>
      <c r="X56" s="81"/>
      <c r="Y56" s="81"/>
      <c r="Z56" s="81"/>
      <c r="AA56" s="81"/>
      <c r="AB56" s="81"/>
    </row>
    <row r="57" spans="1:28" x14ac:dyDescent="0.25">
      <c r="B57" s="72"/>
      <c r="C57" s="73"/>
      <c r="D57" s="74"/>
      <c r="E57" s="31" t="s">
        <v>72</v>
      </c>
      <c r="F57" s="31"/>
      <c r="G57" s="31"/>
      <c r="H57" s="32"/>
      <c r="I57" s="27" t="s">
        <v>71</v>
      </c>
      <c r="J57" s="31"/>
      <c r="K57" s="32"/>
      <c r="L57" s="14"/>
      <c r="P57" s="43" t="s">
        <v>141</v>
      </c>
      <c r="Q57" s="43"/>
      <c r="R57" s="43"/>
      <c r="S57" s="43"/>
      <c r="W57" s="81"/>
      <c r="X57" s="81"/>
      <c r="Y57" s="81"/>
      <c r="Z57" s="81"/>
      <c r="AA57" s="81"/>
      <c r="AB57" s="81"/>
    </row>
    <row r="58" spans="1:28" x14ac:dyDescent="0.25">
      <c r="B58" s="59"/>
      <c r="C58" s="71"/>
      <c r="D58" s="60"/>
      <c r="E58" s="59"/>
      <c r="F58" s="71"/>
      <c r="G58" s="71"/>
      <c r="H58" s="60"/>
      <c r="I58" s="18"/>
      <c r="J58" s="19"/>
      <c r="K58" s="20"/>
      <c r="L58" s="33"/>
      <c r="P58" s="43" t="s">
        <v>142</v>
      </c>
      <c r="Q58" s="43"/>
      <c r="R58" s="43"/>
      <c r="S58" s="43"/>
    </row>
    <row r="59" spans="1:28" hidden="1" x14ac:dyDescent="0.25">
      <c r="A59" s="40"/>
      <c r="B59" s="24" t="s">
        <v>73</v>
      </c>
      <c r="C59" s="21"/>
      <c r="D59" s="21"/>
      <c r="E59" s="31"/>
      <c r="F59" s="31"/>
      <c r="G59" s="31"/>
      <c r="H59" s="32"/>
      <c r="I59" s="27" t="s">
        <v>74</v>
      </c>
      <c r="J59" s="32"/>
      <c r="P59" s="43" t="s">
        <v>143</v>
      </c>
      <c r="Q59" s="43"/>
      <c r="R59" s="43"/>
      <c r="S59" s="43"/>
    </row>
    <row r="60" spans="1:28" hidden="1" x14ac:dyDescent="0.25">
      <c r="A60" s="40"/>
      <c r="B60" s="48"/>
      <c r="C60" s="49"/>
      <c r="D60" s="44"/>
      <c r="E60" s="45"/>
      <c r="F60" s="53"/>
      <c r="G60" s="54"/>
      <c r="H60" s="55"/>
      <c r="I60" s="18"/>
      <c r="J60" s="20"/>
      <c r="P60" s="43" t="s">
        <v>144</v>
      </c>
      <c r="Q60" s="43"/>
      <c r="R60" s="43"/>
      <c r="S60" s="43"/>
    </row>
    <row r="61" spans="1:28" hidden="1" x14ac:dyDescent="0.25">
      <c r="A61" s="40"/>
      <c r="B61" s="48"/>
      <c r="C61" s="49"/>
      <c r="D61" s="50"/>
      <c r="E61" s="51"/>
      <c r="F61" s="50"/>
      <c r="G61" s="52"/>
      <c r="H61" s="51"/>
      <c r="P61" s="43" t="s">
        <v>145</v>
      </c>
      <c r="Q61" s="43"/>
      <c r="R61" s="43"/>
      <c r="S61" s="43"/>
    </row>
    <row r="62" spans="1:28" hidden="1" x14ac:dyDescent="0.25">
      <c r="A62" s="40"/>
      <c r="B62" s="48"/>
      <c r="C62" s="49"/>
      <c r="D62" s="50"/>
      <c r="E62" s="51"/>
      <c r="F62" s="50"/>
      <c r="G62" s="52"/>
      <c r="H62" s="51"/>
      <c r="P62" s="43" t="s">
        <v>146</v>
      </c>
      <c r="Q62" s="43"/>
      <c r="R62" s="43"/>
      <c r="S62" s="43"/>
    </row>
    <row r="63" spans="1:28" hidden="1" x14ac:dyDescent="0.25">
      <c r="A63" s="40"/>
      <c r="B63" s="48"/>
      <c r="C63" s="49"/>
      <c r="D63" s="50"/>
      <c r="E63" s="51"/>
      <c r="F63" s="50"/>
      <c r="G63" s="52"/>
      <c r="H63" s="51"/>
      <c r="P63" s="43" t="s">
        <v>147</v>
      </c>
      <c r="Q63" s="43"/>
      <c r="R63" s="43"/>
      <c r="S63" s="43"/>
    </row>
    <row r="64" spans="1:28" x14ac:dyDescent="0.25">
      <c r="P64" s="43" t="s">
        <v>148</v>
      </c>
      <c r="Q64" s="43"/>
      <c r="R64" s="43"/>
      <c r="S64" s="43"/>
    </row>
    <row r="65" spans="16:19" x14ac:dyDescent="0.25">
      <c r="P65" s="43" t="s">
        <v>149</v>
      </c>
      <c r="Q65" s="43"/>
      <c r="R65" s="43"/>
      <c r="S65" s="43"/>
    </row>
    <row r="66" spans="16:19" x14ac:dyDescent="0.25">
      <c r="P66" s="43" t="s">
        <v>150</v>
      </c>
      <c r="Q66" s="43"/>
      <c r="R66" s="43"/>
      <c r="S66" s="43"/>
    </row>
    <row r="67" spans="16:19" x14ac:dyDescent="0.25">
      <c r="P67" s="43" t="s">
        <v>151</v>
      </c>
      <c r="Q67" s="43"/>
      <c r="R67" s="43"/>
      <c r="S67" s="43"/>
    </row>
    <row r="68" spans="16:19" x14ac:dyDescent="0.25">
      <c r="P68" s="43" t="s">
        <v>152</v>
      </c>
      <c r="Q68" s="43"/>
      <c r="R68" s="43"/>
      <c r="S68" s="43"/>
    </row>
    <row r="69" spans="16:19" x14ac:dyDescent="0.25">
      <c r="P69" s="43" t="s">
        <v>153</v>
      </c>
      <c r="Q69" s="43"/>
      <c r="R69" s="43"/>
      <c r="S69" s="43"/>
    </row>
    <row r="70" spans="16:19" x14ac:dyDescent="0.25">
      <c r="P70" s="43" t="s">
        <v>154</v>
      </c>
      <c r="Q70" s="43"/>
      <c r="R70" s="43"/>
      <c r="S70" s="43"/>
    </row>
    <row r="71" spans="16:19" x14ac:dyDescent="0.25">
      <c r="P71" s="43" t="s">
        <v>155</v>
      </c>
      <c r="Q71" s="43"/>
      <c r="R71" s="43"/>
      <c r="S71" s="43"/>
    </row>
    <row r="72" spans="16:19" x14ac:dyDescent="0.25">
      <c r="P72" s="43" t="s">
        <v>156</v>
      </c>
      <c r="Q72" s="43"/>
      <c r="R72" s="43"/>
      <c r="S72" s="43"/>
    </row>
    <row r="73" spans="16:19" x14ac:dyDescent="0.25">
      <c r="P73" s="43" t="s">
        <v>157</v>
      </c>
      <c r="Q73" s="43"/>
      <c r="R73" s="43"/>
      <c r="S73" s="43"/>
    </row>
    <row r="74" spans="16:19" x14ac:dyDescent="0.25">
      <c r="P74" s="43" t="s">
        <v>158</v>
      </c>
      <c r="Q74" s="43"/>
      <c r="R74" s="43"/>
      <c r="S74" s="43"/>
    </row>
    <row r="75" spans="16:19" x14ac:dyDescent="0.25">
      <c r="P75" s="43" t="s">
        <v>159</v>
      </c>
      <c r="Q75" s="43"/>
      <c r="R75" s="43"/>
      <c r="S75" s="43"/>
    </row>
    <row r="76" spans="16:19" x14ac:dyDescent="0.25">
      <c r="P76" s="43" t="s">
        <v>160</v>
      </c>
      <c r="Q76" s="43"/>
      <c r="R76" s="43"/>
      <c r="S76" s="43"/>
    </row>
    <row r="77" spans="16:19" x14ac:dyDescent="0.25">
      <c r="P77" s="43" t="s">
        <v>161</v>
      </c>
      <c r="Q77" s="43"/>
      <c r="R77" s="43"/>
      <c r="S77" s="43"/>
    </row>
    <row r="78" spans="16:19" x14ac:dyDescent="0.25">
      <c r="P78" s="43" t="s">
        <v>162</v>
      </c>
      <c r="Q78" s="43"/>
      <c r="R78" s="43"/>
      <c r="S78" s="43"/>
    </row>
    <row r="79" spans="16:19" x14ac:dyDescent="0.25">
      <c r="P79" s="43" t="s">
        <v>163</v>
      </c>
      <c r="Q79" s="43"/>
      <c r="R79" s="43"/>
      <c r="S79" s="43"/>
    </row>
    <row r="80" spans="16:19" x14ac:dyDescent="0.25">
      <c r="P80" s="43" t="s">
        <v>164</v>
      </c>
      <c r="Q80" s="43"/>
      <c r="R80" s="43"/>
      <c r="S80" s="43"/>
    </row>
    <row r="81" spans="16:19" x14ac:dyDescent="0.25">
      <c r="P81" s="43" t="s">
        <v>165</v>
      </c>
      <c r="Q81" s="43"/>
      <c r="R81" s="43"/>
      <c r="S81" s="43"/>
    </row>
    <row r="82" spans="16:19" x14ac:dyDescent="0.25">
      <c r="P82" s="43" t="s">
        <v>166</v>
      </c>
      <c r="Q82" s="43"/>
      <c r="R82" s="43"/>
      <c r="S82" s="43"/>
    </row>
    <row r="83" spans="16:19" x14ac:dyDescent="0.25">
      <c r="P83" s="43" t="s">
        <v>167</v>
      </c>
      <c r="Q83" s="43"/>
      <c r="R83" s="43"/>
      <c r="S83" s="43"/>
    </row>
    <row r="84" spans="16:19" x14ac:dyDescent="0.25">
      <c r="P84" s="43" t="s">
        <v>168</v>
      </c>
      <c r="Q84" s="43"/>
      <c r="R84" s="43"/>
      <c r="S84" s="43"/>
    </row>
    <row r="85" spans="16:19" x14ac:dyDescent="0.25">
      <c r="P85" s="43" t="s">
        <v>169</v>
      </c>
      <c r="Q85" s="43"/>
      <c r="R85" s="43"/>
      <c r="S85" s="43"/>
    </row>
    <row r="86" spans="16:19" x14ac:dyDescent="0.25">
      <c r="P86" s="43" t="s">
        <v>170</v>
      </c>
      <c r="Q86" s="43"/>
      <c r="R86" s="43"/>
      <c r="S86" s="43"/>
    </row>
    <row r="87" spans="16:19" x14ac:dyDescent="0.25">
      <c r="P87" s="43" t="s">
        <v>171</v>
      </c>
      <c r="Q87" s="43"/>
      <c r="R87" s="43"/>
      <c r="S87" s="43"/>
    </row>
    <row r="88" spans="16:19" x14ac:dyDescent="0.25">
      <c r="P88" s="43" t="s">
        <v>172</v>
      </c>
      <c r="Q88" s="43"/>
      <c r="R88" s="43"/>
      <c r="S88" s="43"/>
    </row>
    <row r="89" spans="16:19" x14ac:dyDescent="0.25">
      <c r="P89" s="43" t="s">
        <v>173</v>
      </c>
      <c r="Q89" s="43"/>
      <c r="R89" s="43"/>
      <c r="S89" s="43"/>
    </row>
    <row r="90" spans="16:19" x14ac:dyDescent="0.25">
      <c r="P90" s="43" t="s">
        <v>174</v>
      </c>
      <c r="Q90" s="43"/>
      <c r="R90" s="43"/>
      <c r="S90" s="43"/>
    </row>
    <row r="91" spans="16:19" x14ac:dyDescent="0.25">
      <c r="P91" s="43" t="s">
        <v>175</v>
      </c>
      <c r="Q91" s="43"/>
      <c r="R91" s="43"/>
      <c r="S91" s="43"/>
    </row>
    <row r="92" spans="16:19" x14ac:dyDescent="0.25">
      <c r="P92" s="43" t="s">
        <v>176</v>
      </c>
      <c r="Q92" s="43"/>
      <c r="R92" s="43"/>
      <c r="S92" s="43"/>
    </row>
    <row r="93" spans="16:19" x14ac:dyDescent="0.25">
      <c r="P93" s="43" t="s">
        <v>177</v>
      </c>
      <c r="Q93" s="43"/>
      <c r="R93" s="43"/>
      <c r="S93" s="43"/>
    </row>
    <row r="94" spans="16:19" x14ac:dyDescent="0.25">
      <c r="P94" s="43" t="s">
        <v>178</v>
      </c>
      <c r="Q94" s="43"/>
      <c r="R94" s="43"/>
      <c r="S94" s="43"/>
    </row>
    <row r="95" spans="16:19" x14ac:dyDescent="0.25">
      <c r="P95" s="43" t="s">
        <v>179</v>
      </c>
      <c r="Q95" s="43"/>
      <c r="R95" s="43"/>
      <c r="S95" s="43"/>
    </row>
    <row r="96" spans="16:19" x14ac:dyDescent="0.25">
      <c r="P96" s="43" t="s">
        <v>180</v>
      </c>
      <c r="Q96" s="43"/>
      <c r="R96" s="43"/>
      <c r="S96" s="43"/>
    </row>
    <row r="97" spans="16:19" x14ac:dyDescent="0.25">
      <c r="P97" s="43" t="s">
        <v>181</v>
      </c>
      <c r="Q97" s="43"/>
      <c r="R97" s="43"/>
      <c r="S97" s="43"/>
    </row>
    <row r="98" spans="16:19" x14ac:dyDescent="0.25">
      <c r="P98" s="43" t="s">
        <v>182</v>
      </c>
      <c r="Q98" s="43"/>
      <c r="R98" s="43"/>
      <c r="S98" s="43"/>
    </row>
    <row r="109" spans="16:19" x14ac:dyDescent="0.25">
      <c r="P109" s="56"/>
      <c r="Q109" s="56"/>
      <c r="R109" s="56"/>
      <c r="S109" s="56"/>
    </row>
    <row r="110" spans="16:19" x14ac:dyDescent="0.25">
      <c r="P110" s="56"/>
      <c r="Q110" s="56"/>
      <c r="R110" s="56"/>
      <c r="S110" s="56"/>
    </row>
    <row r="111" spans="16:19" x14ac:dyDescent="0.25">
      <c r="P111" s="56"/>
      <c r="Q111" s="56"/>
      <c r="R111" s="56"/>
      <c r="S111" s="56"/>
    </row>
    <row r="112" spans="16:19" x14ac:dyDescent="0.25">
      <c r="P112" s="56"/>
      <c r="Q112" s="56"/>
      <c r="R112" s="56"/>
      <c r="S112" s="56"/>
    </row>
    <row r="113" spans="16:19" x14ac:dyDescent="0.25">
      <c r="P113" s="56"/>
      <c r="Q113" s="56"/>
      <c r="R113" s="56"/>
      <c r="S113" s="56"/>
    </row>
    <row r="114" spans="16:19" x14ac:dyDescent="0.25">
      <c r="P114" s="56"/>
      <c r="Q114" s="56"/>
      <c r="R114" s="56"/>
      <c r="S114" s="56"/>
    </row>
    <row r="115" spans="16:19" x14ac:dyDescent="0.25">
      <c r="P115" s="56"/>
      <c r="Q115" s="56"/>
      <c r="R115" s="56"/>
      <c r="S115" s="56"/>
    </row>
    <row r="116" spans="16:19" x14ac:dyDescent="0.25">
      <c r="P116" s="56"/>
      <c r="Q116" s="56"/>
      <c r="R116" s="56"/>
      <c r="S116" s="56"/>
    </row>
    <row r="117" spans="16:19" x14ac:dyDescent="0.25">
      <c r="P117" s="56"/>
      <c r="Q117" s="56"/>
      <c r="R117" s="56"/>
      <c r="S117" s="56"/>
    </row>
    <row r="118" spans="16:19" x14ac:dyDescent="0.25">
      <c r="P118" s="56"/>
      <c r="Q118" s="56"/>
      <c r="R118" s="56"/>
      <c r="S118" s="56"/>
    </row>
    <row r="119" spans="16:19" x14ac:dyDescent="0.25">
      <c r="P119" s="56"/>
      <c r="Q119" s="56"/>
      <c r="R119" s="56"/>
      <c r="S119" s="56"/>
    </row>
    <row r="120" spans="16:19" x14ac:dyDescent="0.25">
      <c r="P120" s="56"/>
      <c r="Q120" s="56"/>
      <c r="R120" s="56"/>
      <c r="S120" s="56"/>
    </row>
    <row r="121" spans="16:19" x14ac:dyDescent="0.25">
      <c r="P121" s="56"/>
      <c r="Q121" s="56"/>
      <c r="R121" s="56"/>
      <c r="S121" s="56"/>
    </row>
    <row r="122" spans="16:19" x14ac:dyDescent="0.25">
      <c r="P122" s="56"/>
      <c r="Q122" s="56"/>
      <c r="R122" s="56"/>
      <c r="S122" s="56"/>
    </row>
    <row r="123" spans="16:19" x14ac:dyDescent="0.25">
      <c r="P123" s="56"/>
      <c r="Q123" s="56"/>
      <c r="R123" s="56"/>
      <c r="S123" s="56"/>
    </row>
    <row r="124" spans="16:19" x14ac:dyDescent="0.25">
      <c r="P124" s="56"/>
      <c r="Q124" s="56"/>
      <c r="R124" s="56"/>
      <c r="S124" s="56"/>
    </row>
    <row r="125" spans="16:19" x14ac:dyDescent="0.25">
      <c r="P125" s="56"/>
      <c r="Q125" s="56"/>
      <c r="R125" s="56"/>
      <c r="S125" s="56"/>
    </row>
    <row r="126" spans="16:19" x14ac:dyDescent="0.25">
      <c r="P126" s="56"/>
      <c r="Q126" s="56"/>
      <c r="R126" s="56"/>
      <c r="S126" s="56"/>
    </row>
    <row r="127" spans="16:19" x14ac:dyDescent="0.25">
      <c r="P127" s="56"/>
      <c r="Q127" s="56"/>
      <c r="R127" s="56"/>
      <c r="S127" s="56"/>
    </row>
    <row r="128" spans="16:19" x14ac:dyDescent="0.25">
      <c r="P128" s="56"/>
      <c r="Q128" s="56"/>
      <c r="R128" s="56"/>
      <c r="S128" s="56"/>
    </row>
    <row r="129" spans="16:19" x14ac:dyDescent="0.25">
      <c r="P129" s="56"/>
      <c r="Q129" s="56"/>
      <c r="R129" s="56"/>
      <c r="S129" s="56"/>
    </row>
    <row r="130" spans="16:19" x14ac:dyDescent="0.25">
      <c r="P130" s="56"/>
      <c r="Q130" s="56"/>
      <c r="R130" s="56"/>
      <c r="S130" s="56"/>
    </row>
    <row r="131" spans="16:19" x14ac:dyDescent="0.25">
      <c r="P131" s="56"/>
      <c r="Q131" s="56"/>
      <c r="R131" s="56"/>
      <c r="S131" s="56"/>
    </row>
    <row r="132" spans="16:19" x14ac:dyDescent="0.25">
      <c r="P132" s="56"/>
      <c r="Q132" s="56"/>
      <c r="R132" s="56"/>
      <c r="S132" s="56"/>
    </row>
    <row r="133" spans="16:19" x14ac:dyDescent="0.25">
      <c r="P133" s="56"/>
      <c r="Q133" s="56"/>
      <c r="R133" s="56"/>
      <c r="S133" s="56"/>
    </row>
    <row r="134" spans="16:19" x14ac:dyDescent="0.25">
      <c r="P134" s="56"/>
      <c r="Q134" s="56"/>
      <c r="R134" s="56"/>
      <c r="S134" s="56"/>
    </row>
    <row r="135" spans="16:19" x14ac:dyDescent="0.25">
      <c r="P135" s="56"/>
      <c r="Q135" s="56"/>
      <c r="R135" s="56"/>
      <c r="S135" s="56"/>
    </row>
    <row r="136" spans="16:19" x14ac:dyDescent="0.25">
      <c r="P136" s="56"/>
      <c r="Q136" s="56"/>
      <c r="R136" s="56"/>
      <c r="S136" s="56"/>
    </row>
    <row r="137" spans="16:19" x14ac:dyDescent="0.25">
      <c r="P137" s="56"/>
      <c r="Q137" s="56"/>
      <c r="R137" s="56"/>
      <c r="S137" s="56"/>
    </row>
    <row r="138" spans="16:19" x14ac:dyDescent="0.25">
      <c r="P138" s="56"/>
      <c r="Q138" s="56"/>
      <c r="R138" s="56"/>
      <c r="S138" s="56"/>
    </row>
    <row r="139" spans="16:19" x14ac:dyDescent="0.25">
      <c r="P139" s="56"/>
      <c r="Q139" s="56"/>
      <c r="R139" s="56"/>
      <c r="S139" s="56"/>
    </row>
    <row r="140" spans="16:19" x14ac:dyDescent="0.25">
      <c r="P140" s="56"/>
      <c r="Q140" s="56"/>
      <c r="R140" s="56"/>
      <c r="S140" s="56"/>
    </row>
    <row r="141" spans="16:19" x14ac:dyDescent="0.25">
      <c r="P141" s="56"/>
      <c r="Q141" s="56"/>
      <c r="R141" s="56"/>
      <c r="S141" s="56"/>
    </row>
    <row r="142" spans="16:19" x14ac:dyDescent="0.25">
      <c r="P142" s="56"/>
      <c r="Q142" s="56"/>
      <c r="R142" s="56"/>
      <c r="S142" s="56"/>
    </row>
    <row r="143" spans="16:19" x14ac:dyDescent="0.25">
      <c r="P143" s="56"/>
      <c r="Q143" s="56"/>
      <c r="R143" s="56"/>
      <c r="S143" s="56"/>
    </row>
    <row r="144" spans="16:19" x14ac:dyDescent="0.25">
      <c r="P144" s="56"/>
      <c r="Q144" s="56"/>
      <c r="R144" s="56"/>
      <c r="S144" s="56"/>
    </row>
    <row r="145" spans="16:19" x14ac:dyDescent="0.25">
      <c r="P145" s="56"/>
      <c r="Q145" s="56"/>
      <c r="R145" s="56"/>
      <c r="S145" s="56"/>
    </row>
    <row r="146" spans="16:19" x14ac:dyDescent="0.25">
      <c r="P146" s="56"/>
      <c r="Q146" s="56"/>
      <c r="R146" s="56"/>
      <c r="S146" s="56"/>
    </row>
    <row r="147" spans="16:19" x14ac:dyDescent="0.25">
      <c r="P147" s="56"/>
      <c r="Q147" s="56"/>
      <c r="R147" s="56"/>
      <c r="S147" s="56"/>
    </row>
    <row r="148" spans="16:19" x14ac:dyDescent="0.25">
      <c r="P148" s="56"/>
      <c r="Q148" s="56"/>
      <c r="R148" s="56"/>
      <c r="S148" s="56"/>
    </row>
    <row r="149" spans="16:19" x14ac:dyDescent="0.25">
      <c r="P149" s="56"/>
      <c r="Q149" s="56"/>
      <c r="R149" s="56"/>
      <c r="S149" s="56"/>
    </row>
    <row r="150" spans="16:19" x14ac:dyDescent="0.25">
      <c r="P150" s="56"/>
      <c r="Q150" s="56"/>
      <c r="R150" s="56"/>
      <c r="S150" s="56"/>
    </row>
    <row r="151" spans="16:19" x14ac:dyDescent="0.25">
      <c r="P151" s="42"/>
      <c r="Q151" s="42"/>
      <c r="R151" s="42"/>
      <c r="S151" s="42"/>
    </row>
    <row r="152" spans="16:19" x14ac:dyDescent="0.25">
      <c r="P152" s="42"/>
      <c r="Q152" s="42"/>
      <c r="R152" s="42"/>
      <c r="S152" s="42"/>
    </row>
    <row r="153" spans="16:19" x14ac:dyDescent="0.25">
      <c r="P153" s="42"/>
      <c r="Q153" s="42"/>
      <c r="R153" s="42"/>
      <c r="S153" s="42"/>
    </row>
    <row r="154" spans="16:19" x14ac:dyDescent="0.25">
      <c r="P154" s="42"/>
      <c r="Q154" s="42"/>
      <c r="R154" s="42"/>
      <c r="S154" s="42"/>
    </row>
    <row r="155" spans="16:19" x14ac:dyDescent="0.25">
      <c r="P155" s="42"/>
      <c r="Q155" s="42"/>
      <c r="R155" s="42"/>
      <c r="S155" s="42"/>
    </row>
    <row r="156" spans="16:19" x14ac:dyDescent="0.25">
      <c r="P156" s="42"/>
      <c r="Q156" s="42"/>
      <c r="R156" s="42"/>
      <c r="S156" s="42"/>
    </row>
    <row r="157" spans="16:19" x14ac:dyDescent="0.25">
      <c r="P157" s="42"/>
      <c r="Q157" s="42"/>
      <c r="R157" s="42"/>
      <c r="S157" s="42"/>
    </row>
    <row r="158" spans="16:19" x14ac:dyDescent="0.25">
      <c r="P158" s="42"/>
      <c r="Q158" s="42"/>
      <c r="R158" s="42"/>
      <c r="S158" s="42"/>
    </row>
    <row r="159" spans="16:19" x14ac:dyDescent="0.25">
      <c r="P159" s="42"/>
      <c r="Q159" s="42"/>
      <c r="R159" s="42"/>
      <c r="S159" s="42"/>
    </row>
    <row r="160" spans="16:19" x14ac:dyDescent="0.25">
      <c r="P160" s="42"/>
      <c r="Q160" s="42"/>
      <c r="R160" s="42"/>
      <c r="S160" s="42"/>
    </row>
    <row r="161" spans="16:19" x14ac:dyDescent="0.25">
      <c r="P161" s="42"/>
      <c r="Q161" s="42"/>
      <c r="R161" s="42"/>
      <c r="S161" s="42"/>
    </row>
    <row r="162" spans="16:19" x14ac:dyDescent="0.25">
      <c r="P162" s="42"/>
      <c r="Q162" s="42"/>
      <c r="R162" s="42"/>
      <c r="S162" s="42"/>
    </row>
    <row r="163" spans="16:19" x14ac:dyDescent="0.25">
      <c r="P163" s="42"/>
      <c r="Q163" s="42"/>
      <c r="R163" s="42"/>
      <c r="S163" s="42"/>
    </row>
    <row r="164" spans="16:19" x14ac:dyDescent="0.25">
      <c r="P164" s="42"/>
      <c r="Q164" s="42"/>
      <c r="R164" s="42"/>
      <c r="S164" s="42"/>
    </row>
    <row r="165" spans="16:19" x14ac:dyDescent="0.25">
      <c r="P165" s="42"/>
      <c r="Q165" s="42"/>
      <c r="R165" s="42"/>
      <c r="S165" s="42"/>
    </row>
    <row r="166" spans="16:19" x14ac:dyDescent="0.25">
      <c r="P166" s="42"/>
      <c r="Q166" s="42"/>
      <c r="R166" s="42"/>
      <c r="S166" s="42"/>
    </row>
    <row r="167" spans="16:19" x14ac:dyDescent="0.25">
      <c r="P167" s="42"/>
      <c r="Q167" s="42"/>
      <c r="R167" s="42"/>
      <c r="S167" s="42"/>
    </row>
    <row r="168" spans="16:19" x14ac:dyDescent="0.25">
      <c r="P168" s="42"/>
      <c r="Q168" s="42"/>
      <c r="R168" s="42"/>
      <c r="S168" s="42"/>
    </row>
    <row r="169" spans="16:19" x14ac:dyDescent="0.25">
      <c r="P169" s="42"/>
      <c r="Q169" s="42"/>
      <c r="R169" s="42"/>
      <c r="S169" s="42"/>
    </row>
    <row r="170" spans="16:19" x14ac:dyDescent="0.25">
      <c r="P170" s="42"/>
      <c r="Q170" s="42"/>
      <c r="R170" s="42"/>
      <c r="S170" s="42"/>
    </row>
    <row r="171" spans="16:19" x14ac:dyDescent="0.25">
      <c r="P171" s="42"/>
      <c r="Q171" s="42"/>
      <c r="R171" s="42"/>
      <c r="S171" s="42"/>
    </row>
  </sheetData>
  <mergeCells count="153">
    <mergeCell ref="W3:X3"/>
    <mergeCell ref="Y3:Z3"/>
    <mergeCell ref="AA3:AB3"/>
    <mergeCell ref="B7:D7"/>
    <mergeCell ref="E7:H7"/>
    <mergeCell ref="B8:D8"/>
    <mergeCell ref="E8:H8"/>
    <mergeCell ref="B9:D9"/>
    <mergeCell ref="E9:H9"/>
    <mergeCell ref="B1:E1"/>
    <mergeCell ref="F1:J1"/>
    <mergeCell ref="K1:M1"/>
    <mergeCell ref="B2:E3"/>
    <mergeCell ref="F2:J3"/>
    <mergeCell ref="K2:M2"/>
    <mergeCell ref="D13:E13"/>
    <mergeCell ref="F13:H13"/>
    <mergeCell ref="I13:J13"/>
    <mergeCell ref="B14:C14"/>
    <mergeCell ref="D14:E14"/>
    <mergeCell ref="F14:H14"/>
    <mergeCell ref="I14:J14"/>
    <mergeCell ref="I9:K9"/>
    <mergeCell ref="B10:D10"/>
    <mergeCell ref="E10:H10"/>
    <mergeCell ref="I11:J11"/>
    <mergeCell ref="B13:C13"/>
    <mergeCell ref="F12:H12"/>
    <mergeCell ref="I12:J12"/>
    <mergeCell ref="B21:D21"/>
    <mergeCell ref="E21:H21"/>
    <mergeCell ref="I21:K21"/>
    <mergeCell ref="B22:D22"/>
    <mergeCell ref="E22:H22"/>
    <mergeCell ref="I23:J23"/>
    <mergeCell ref="B15:C15"/>
    <mergeCell ref="D15:E15"/>
    <mergeCell ref="F15:H15"/>
    <mergeCell ref="B19:D19"/>
    <mergeCell ref="E19:H19"/>
    <mergeCell ref="B20:D20"/>
    <mergeCell ref="E20:H20"/>
    <mergeCell ref="I33:K33"/>
    <mergeCell ref="B26:C26"/>
    <mergeCell ref="D26:E26"/>
    <mergeCell ref="F26:H26"/>
    <mergeCell ref="I26:J26"/>
    <mergeCell ref="B27:C27"/>
    <mergeCell ref="D27:E27"/>
    <mergeCell ref="F27:H27"/>
    <mergeCell ref="B24:C24"/>
    <mergeCell ref="F24:H24"/>
    <mergeCell ref="I24:J24"/>
    <mergeCell ref="B25:C25"/>
    <mergeCell ref="D25:E25"/>
    <mergeCell ref="F25:H25"/>
    <mergeCell ref="I25:J25"/>
    <mergeCell ref="B34:D34"/>
    <mergeCell ref="E34:H34"/>
    <mergeCell ref="B36:C36"/>
    <mergeCell ref="F36:H36"/>
    <mergeCell ref="B37:C37"/>
    <mergeCell ref="D37:E37"/>
    <mergeCell ref="F37:H37"/>
    <mergeCell ref="B31:D31"/>
    <mergeCell ref="B32:D32"/>
    <mergeCell ref="E32:H32"/>
    <mergeCell ref="B33:D33"/>
    <mergeCell ref="E33:H33"/>
    <mergeCell ref="B43:D43"/>
    <mergeCell ref="E43:H43"/>
    <mergeCell ref="B44:D44"/>
    <mergeCell ref="E44:H44"/>
    <mergeCell ref="B45:D45"/>
    <mergeCell ref="E45:H45"/>
    <mergeCell ref="B38:C38"/>
    <mergeCell ref="D38:E38"/>
    <mergeCell ref="F38:H38"/>
    <mergeCell ref="B39:C39"/>
    <mergeCell ref="D39:E39"/>
    <mergeCell ref="F39:H39"/>
    <mergeCell ref="B50:C50"/>
    <mergeCell ref="D50:E50"/>
    <mergeCell ref="F50:H50"/>
    <mergeCell ref="B51:C51"/>
    <mergeCell ref="D51:E51"/>
    <mergeCell ref="F51:H51"/>
    <mergeCell ref="I45:K45"/>
    <mergeCell ref="B46:D46"/>
    <mergeCell ref="E46:H46"/>
    <mergeCell ref="B48:C48"/>
    <mergeCell ref="F48:H48"/>
    <mergeCell ref="B49:C49"/>
    <mergeCell ref="D49:E49"/>
    <mergeCell ref="F49:H49"/>
    <mergeCell ref="B61:C61"/>
    <mergeCell ref="D61:E61"/>
    <mergeCell ref="F61:H61"/>
    <mergeCell ref="B62:C62"/>
    <mergeCell ref="D62:E62"/>
    <mergeCell ref="F62:H62"/>
    <mergeCell ref="B56:D56"/>
    <mergeCell ref="E56:H56"/>
    <mergeCell ref="B57:D57"/>
    <mergeCell ref="B58:D58"/>
    <mergeCell ref="E58:H58"/>
    <mergeCell ref="B60:C60"/>
    <mergeCell ref="F60:H60"/>
    <mergeCell ref="P112:S112"/>
    <mergeCell ref="P113:S113"/>
    <mergeCell ref="P114:S114"/>
    <mergeCell ref="P115:S115"/>
    <mergeCell ref="P116:S116"/>
    <mergeCell ref="P117:S117"/>
    <mergeCell ref="B63:C63"/>
    <mergeCell ref="D63:E63"/>
    <mergeCell ref="F63:H63"/>
    <mergeCell ref="P109:S109"/>
    <mergeCell ref="P110:S110"/>
    <mergeCell ref="P111:S111"/>
    <mergeCell ref="P124:S124"/>
    <mergeCell ref="P125:S125"/>
    <mergeCell ref="P126:S126"/>
    <mergeCell ref="P127:S127"/>
    <mergeCell ref="P128:S128"/>
    <mergeCell ref="P129:S129"/>
    <mergeCell ref="P118:S118"/>
    <mergeCell ref="P119:S119"/>
    <mergeCell ref="P120:S120"/>
    <mergeCell ref="P121:S121"/>
    <mergeCell ref="P122:S122"/>
    <mergeCell ref="P123:S123"/>
    <mergeCell ref="P136:S136"/>
    <mergeCell ref="P137:S137"/>
    <mergeCell ref="P138:S138"/>
    <mergeCell ref="P139:S139"/>
    <mergeCell ref="P140:S140"/>
    <mergeCell ref="P141:S141"/>
    <mergeCell ref="P130:S130"/>
    <mergeCell ref="P131:S131"/>
    <mergeCell ref="P132:S132"/>
    <mergeCell ref="P133:S133"/>
    <mergeCell ref="P134:S134"/>
    <mergeCell ref="P135:S135"/>
    <mergeCell ref="P148:S148"/>
    <mergeCell ref="P149:S149"/>
    <mergeCell ref="P150:S150"/>
    <mergeCell ref="P142:S142"/>
    <mergeCell ref="P143:S143"/>
    <mergeCell ref="P144:S144"/>
    <mergeCell ref="P145:S145"/>
    <mergeCell ref="P146:S146"/>
    <mergeCell ref="P147:S147"/>
  </mergeCells>
  <dataValidations count="7">
    <dataValidation type="list" allowBlank="1" showInputMessage="1" showErrorMessage="1" sqref="B24:H27 B36:H39 B48:H51 B60:H63 B13:C13 B14:H15 D12:H13" xr:uid="{C7ADE6E1-845A-4DF9-B568-D9E17F60D6BB}">
      <formula1>$P$33:$P$98</formula1>
    </dataValidation>
    <dataValidation type="list" allowBlank="1" showInputMessage="1" showErrorMessage="1" sqref="B2:E3" xr:uid="{3B53FA9C-FF99-40FA-91DB-D4A091324D38}">
      <formula1>$P$23:$P$30</formula1>
    </dataValidation>
    <dataValidation type="list" allowBlank="1" showInputMessage="1" showErrorMessage="1" sqref="E8:H8 E32:H32 E44:H44 E20:H20 E56:H56" xr:uid="{626FB887-337B-4E3E-A236-A59B91A43F10}">
      <formula1>$Q$9:$Q$17</formula1>
    </dataValidation>
    <dataValidation type="list" allowBlank="1" showInputMessage="1" showErrorMessage="1" sqref="D6 D54 D42 D30 D18" xr:uid="{E3853C35-459B-4421-BBC6-A46CE51BA21B}">
      <formula1>$S$9:$S$16</formula1>
    </dataValidation>
    <dataValidation type="list" allowBlank="1" showInputMessage="1" showErrorMessage="1" sqref="E10:H10 E34:H34 E22:H22 E46:H46 E58:H58" xr:uid="{816EBC73-AEF9-442B-B1A9-E6BDBDCD10EC}">
      <formula1>$R$9:$R$12</formula1>
    </dataValidation>
    <dataValidation type="list" allowBlank="1" showInputMessage="1" showErrorMessage="1" sqref="B8:B10 B32:B34 B20:B22 B44:B46 B56:B58" xr:uid="{8E774675-422E-4845-92A3-54E4B1B8D647}">
      <formula1>$P$8:$P$24</formula1>
    </dataValidation>
    <dataValidation type="list" allowBlank="1" showInputMessage="1" showErrorMessage="1" sqref="P8" xr:uid="{6FC6660A-C51D-41D3-B224-1964404B9C85}">
      <formula1>$P$5:$P$25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Feuil1</vt:lpstr>
      <vt:lpstr>Feuil2</vt:lpstr>
      <vt:lpstr>Romains</vt:lpstr>
      <vt:lpstr>vierge</vt:lpstr>
      <vt:lpstr>Romains!Zone_d_impression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cp:lastPrinted>2019-08-12T07:28:19Z</cp:lastPrinted>
  <dcterms:created xsi:type="dcterms:W3CDTF">2019-07-23T10:09:23Z</dcterms:created>
  <dcterms:modified xsi:type="dcterms:W3CDTF">2019-08-18T18:46:42Z</dcterms:modified>
</cp:coreProperties>
</file>